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465" windowHeight="8085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'Foglio1'!$6:$10</definedName>
  </definedNames>
  <calcPr fullCalcOnLoad="1"/>
</workbook>
</file>

<file path=xl/sharedStrings.xml><?xml version="1.0" encoding="utf-8"?>
<sst xmlns="http://schemas.openxmlformats.org/spreadsheetml/2006/main" count="411" uniqueCount="161">
  <si>
    <t>ALLEGATO C</t>
  </si>
  <si>
    <t>Richiedenti fascia b)</t>
  </si>
  <si>
    <t xml:space="preserve">finanziamento regionale </t>
  </si>
  <si>
    <t xml:space="preserve">€ </t>
  </si>
  <si>
    <r>
      <t xml:space="preserve">Comune di     </t>
    </r>
    <r>
      <rPr>
        <u val="single"/>
        <sz val="10"/>
        <rFont val="Arial"/>
        <family val="2"/>
      </rPr>
      <t>Francavilla Fontana</t>
    </r>
  </si>
  <si>
    <t>DM 7/6/99 Art. 1</t>
  </si>
  <si>
    <t>finanziamento a carico del Comune</t>
  </si>
  <si>
    <t>€</t>
  </si>
  <si>
    <t>COGNOME E NOME</t>
  </si>
  <si>
    <t>INDIRIZZO</t>
  </si>
  <si>
    <t xml:space="preserve"> Alloggio</t>
  </si>
  <si>
    <t xml:space="preserve">   Contratto</t>
  </si>
  <si>
    <t xml:space="preserve">  Nucleo Familiare</t>
  </si>
  <si>
    <t>Reddito</t>
  </si>
  <si>
    <t>Fabbisogno</t>
  </si>
  <si>
    <t>Contributo attribuito</t>
  </si>
  <si>
    <t xml:space="preserve">  Registrazione</t>
  </si>
  <si>
    <t>Debolezza sociale</t>
  </si>
  <si>
    <t>imponibile</t>
  </si>
  <si>
    <t>convenzionale</t>
  </si>
  <si>
    <t xml:space="preserve">Calcolo contributo </t>
  </si>
  <si>
    <t>N. Progressivo</t>
  </si>
  <si>
    <t>Lavoratore Autonomo</t>
  </si>
  <si>
    <t>Lavoratore Dipendente</t>
  </si>
  <si>
    <t>Reddito Misto</t>
  </si>
  <si>
    <t>Numero vani</t>
  </si>
  <si>
    <t>Superfice complessiva mq</t>
  </si>
  <si>
    <t>Si/No Ascensore</t>
  </si>
  <si>
    <t>Si/No riscaldamento</t>
  </si>
  <si>
    <t>Si/No concordato L. n. 431/98</t>
  </si>
  <si>
    <t>Si/No libero</t>
  </si>
  <si>
    <t>n.</t>
  </si>
  <si>
    <t>data</t>
  </si>
  <si>
    <t>N. figli a carico</t>
  </si>
  <si>
    <t>N. altri componenti</t>
  </si>
  <si>
    <t>N. totale componenti</t>
  </si>
  <si>
    <t>Ultrasessantacinquenni</t>
  </si>
  <si>
    <t>Handicap</t>
  </si>
  <si>
    <t xml:space="preserve">indicare altro deciso </t>
  </si>
  <si>
    <t>dal bando comunale</t>
  </si>
  <si>
    <t xml:space="preserve">annuo        complessivo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</si>
  <si>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annuo complessivo art. 2 punto f) Legge n. 54/84</t>
  </si>
  <si>
    <t>Canone annuo</t>
  </si>
  <si>
    <t>Mesi               di                   locazione</t>
  </si>
  <si>
    <t>incidenza canone reddito</t>
  </si>
  <si>
    <t xml:space="preserve">max concedibile nei limiti del D.M. 7/6/99 art. 1 e 2 in ragione del periodo di locazione </t>
  </si>
  <si>
    <t>a seguito       determinazioni e/o        riduzioni comunali</t>
  </si>
  <si>
    <t>A</t>
  </si>
  <si>
    <t>D</t>
  </si>
  <si>
    <t>M</t>
  </si>
  <si>
    <t>%</t>
  </si>
  <si>
    <t>N</t>
  </si>
  <si>
    <t>S</t>
  </si>
  <si>
    <t>PARISI MARIA</t>
  </si>
  <si>
    <t>VIA MULINI, 4</t>
  </si>
  <si>
    <t>BIRTOLO ANTONIA</t>
  </si>
  <si>
    <t>VIA G. LEOPARDI, 31/A</t>
  </si>
  <si>
    <t>SARACINO ANTONIA</t>
  </si>
  <si>
    <t>VIA BALESTRA, 15</t>
  </si>
  <si>
    <t>STECCHINI EMANUELE</t>
  </si>
  <si>
    <t>VIA S. CESAREA, 74</t>
  </si>
  <si>
    <t>APRUZZESE MARIA</t>
  </si>
  <si>
    <t>VIA TOMASELLI, 27</t>
  </si>
  <si>
    <t>LEUZZI PIETRO</t>
  </si>
  <si>
    <t>VIA S. LORENZO,206</t>
  </si>
  <si>
    <t>DE CARDO CONCETTA</t>
  </si>
  <si>
    <t>VIA C. PISACANE, 117</t>
  </si>
  <si>
    <t>RUGGIERO ALBERTO</t>
  </si>
  <si>
    <t>VIA MAZZINI, 66</t>
  </si>
  <si>
    <t>GALIANO GIOVANNI</t>
  </si>
  <si>
    <t>VICO S. ANGELO, 5</t>
  </si>
  <si>
    <t>CITO ADDOLORATA</t>
  </si>
  <si>
    <t>BIANCO LEONARDO</t>
  </si>
  <si>
    <t>LAGHEZZA ANTONIO</t>
  </si>
  <si>
    <t>VIA SIMEANA,154</t>
  </si>
  <si>
    <t>DI COSTE ALDO</t>
  </si>
  <si>
    <t>VIA A. QUARANTA, 8</t>
  </si>
  <si>
    <t>CASALE VINCENZO</t>
  </si>
  <si>
    <t>VIA SIMEANA, 162</t>
  </si>
  <si>
    <t>CAPUANO CATALDO</t>
  </si>
  <si>
    <t>BENIZIO ADDOLORATA</t>
  </si>
  <si>
    <t>VIA D'ANNUNZIO, 59/A</t>
  </si>
  <si>
    <t>TRISOLINO FRANCESCO</t>
  </si>
  <si>
    <t>VIA DI VAGNO,184</t>
  </si>
  <si>
    <t>FANIZZA  ROSA</t>
  </si>
  <si>
    <t>VIA BONIFACIO, 91</t>
  </si>
  <si>
    <t>LUPO FRANCESCO</t>
  </si>
  <si>
    <t>VIA CAROLI, 11</t>
  </si>
  <si>
    <t>VACCA PASQUALE</t>
  </si>
  <si>
    <t>VIA C. PISACANE, 107</t>
  </si>
  <si>
    <t>RIBEZZO PASQUALE</t>
  </si>
  <si>
    <t>VIA E. FERMI, 11</t>
  </si>
  <si>
    <t>ARGENTIERO ANNA</t>
  </si>
  <si>
    <t xml:space="preserve">Codice IBAN: IT61D0100003245431300063952 </t>
  </si>
  <si>
    <t>P.I. 00176620748</t>
  </si>
  <si>
    <t>C.F. 00176620748</t>
  </si>
  <si>
    <t>VIA CASISTO, 5</t>
  </si>
  <si>
    <t>DI MOTOLI EMANUELE</t>
  </si>
  <si>
    <t>D'AMBROSIO MARIA FONTANA</t>
  </si>
  <si>
    <t>VIA CASISTO, 41</t>
  </si>
  <si>
    <t>PADULA MARGHERITA</t>
  </si>
  <si>
    <t>VIA CARDUCCI, 42</t>
  </si>
  <si>
    <t>CANIGLIA GIOVANNI</t>
  </si>
  <si>
    <t>VIA R. PEUCETIA, 5/A</t>
  </si>
  <si>
    <t>BELLANOVA MARIA</t>
  </si>
  <si>
    <t>VIA E. TOTI, 20</t>
  </si>
  <si>
    <t>CARRINO GERARDO</t>
  </si>
  <si>
    <t>VIA CAROLI, 92</t>
  </si>
  <si>
    <t>MARIGGIO' ANTONIO MICHELE</t>
  </si>
  <si>
    <t>VIA RAFFAELLO, 1</t>
  </si>
  <si>
    <t>DE CARDO GIUSEPPE</t>
  </si>
  <si>
    <t>VIA ALDO MORO, 79</t>
  </si>
  <si>
    <t>KUMARASAMY SUTHARSAN</t>
  </si>
  <si>
    <t>VIA SPINELLI, 10</t>
  </si>
  <si>
    <t>VIA CONCILIAZIONE, 112</t>
  </si>
  <si>
    <t>Legge 431/98 anno 2013</t>
  </si>
  <si>
    <t>PROSPETTO RIEPILOGATIVO RISULTANZE BANDO COMUNALE DEL 19/12/2014</t>
  </si>
  <si>
    <t>VIA CARDUCCI, 21</t>
  </si>
  <si>
    <t>LETIZIA MICHELE</t>
  </si>
  <si>
    <t>VIA TOTI, 44</t>
  </si>
  <si>
    <t>DI SUMMA FRANCESCA</t>
  </si>
  <si>
    <t>VIA MAZZINI, 23</t>
  </si>
  <si>
    <t>PESCE PASQUALINA</t>
  </si>
  <si>
    <t>VICO II CASTELLO, 9</t>
  </si>
  <si>
    <t>SARACINO MARIA FONTANA</t>
  </si>
  <si>
    <t>VIA GIORDANO, 90</t>
  </si>
  <si>
    <t>CALO' DAMIANO</t>
  </si>
  <si>
    <t>VIA LAURA, 145</t>
  </si>
  <si>
    <t>VIA BILOTTA, 11</t>
  </si>
  <si>
    <t>FAGGIANO MARIANNA</t>
  </si>
  <si>
    <t>VIA CAVOUR, 7</t>
  </si>
  <si>
    <t>FUSCO ADDOLORATA</t>
  </si>
  <si>
    <t>VIA PISACANE, 108</t>
  </si>
  <si>
    <t>D'AMURI ANTONIO</t>
  </si>
  <si>
    <t>VIA SAN LORENZO, 99</t>
  </si>
  <si>
    <t>GEMMA ANTONIO</t>
  </si>
  <si>
    <t>VIA PADRE PIO, 33</t>
  </si>
  <si>
    <t>ERRICO ANNA</t>
  </si>
  <si>
    <t>VIA R. IMPERILAI, 40</t>
  </si>
  <si>
    <t>CANDITA COSIMO</t>
  </si>
  <si>
    <t>VIA DONIZETTI, 14</t>
  </si>
  <si>
    <t>D'APOLITO MARIA FONTANA</t>
  </si>
  <si>
    <t>VIA S. LORENZO, 98</t>
  </si>
  <si>
    <t>BELLANOVA DOMENICO</t>
  </si>
  <si>
    <t>VIA PAISIELLO, 40</t>
  </si>
  <si>
    <t>BELLANOVA GRAZIANA</t>
  </si>
  <si>
    <t>VIA CAROLI, 37</t>
  </si>
  <si>
    <t>CONTURSO ANTONIO</t>
  </si>
  <si>
    <t>VIA BRAIDA, 87/A</t>
  </si>
  <si>
    <t>BALDARI ANGELO</t>
  </si>
  <si>
    <t>VIA BOITO, 49</t>
  </si>
  <si>
    <t>TRISOLINO LORETTA</t>
  </si>
  <si>
    <t>VIA MONTALE, 8</t>
  </si>
  <si>
    <t>GUARINO CONSIGLIA</t>
  </si>
  <si>
    <t>VIA MISA , 5</t>
  </si>
  <si>
    <t>VIA MASCAGNI, 97</t>
  </si>
  <si>
    <t>TOTALE</t>
  </si>
  <si>
    <t>IL RESPONSABILE del PROCEDIMENTO</t>
  </si>
  <si>
    <t>RAG. GIAMPIERO GASBARRO</t>
  </si>
  <si>
    <t>IL DIRIGENTE</t>
  </si>
  <si>
    <t>DOTT. GIANLUCA BUDANO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</si>
</sst>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  <numFmt numFmtId="165" formatCode="d/m/yyyy"/>
    <numFmt numFmtId="166" formatCode="d/m/yy"/>
    <numFmt numFmtId="167" formatCode="&quot;€&quot;\ #,##0.00"/>
  </numFmts>
  <fonts count="44"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4" fontId="0" fillId="0" borderId="0" applyFill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25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center" textRotation="90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165" fontId="0" fillId="0" borderId="0" xfId="0" applyNumberFormat="1" applyFont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textRotation="90"/>
    </xf>
    <xf numFmtId="165" fontId="0" fillId="0" borderId="15" xfId="0" applyNumberFormat="1" applyFont="1" applyBorder="1" applyAlignment="1">
      <alignment horizontal="center" textRotation="90"/>
    </xf>
    <xf numFmtId="165" fontId="0" fillId="0" borderId="16" xfId="0" applyNumberFormat="1" applyFont="1" applyBorder="1" applyAlignment="1">
      <alignment horizontal="center" textRotation="90"/>
    </xf>
    <xf numFmtId="0" fontId="3" fillId="0" borderId="14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1" fontId="3" fillId="0" borderId="18" xfId="0" applyNumberFormat="1" applyFont="1" applyBorder="1" applyAlignment="1">
      <alignment horizontal="center"/>
    </xf>
    <xf numFmtId="166" fontId="0" fillId="0" borderId="19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9" fontId="0" fillId="0" borderId="13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165" fontId="0" fillId="0" borderId="21" xfId="0" applyNumberFormat="1" applyFont="1" applyBorder="1" applyAlignment="1">
      <alignment horizontal="center" textRotation="90"/>
    </xf>
    <xf numFmtId="165" fontId="0" fillId="0" borderId="0" xfId="0" applyNumberFormat="1" applyFont="1" applyBorder="1" applyAlignment="1">
      <alignment horizontal="center" textRotation="90"/>
    </xf>
    <xf numFmtId="165" fontId="0" fillId="0" borderId="22" xfId="0" applyNumberFormat="1" applyFont="1" applyBorder="1" applyAlignment="1">
      <alignment horizontal="center" textRotation="90"/>
    </xf>
    <xf numFmtId="0" fontId="3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0" fillId="0" borderId="26" xfId="0" applyNumberFormat="1" applyFont="1" applyBorder="1" applyAlignment="1">
      <alignment horizontal="left"/>
    </xf>
    <xf numFmtId="166" fontId="0" fillId="0" borderId="27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9" fontId="0" fillId="0" borderId="20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 vertical="center" textRotation="90"/>
    </xf>
    <xf numFmtId="0" fontId="0" fillId="0" borderId="21" xfId="0" applyFont="1" applyBorder="1" applyAlignment="1">
      <alignment horizontal="center"/>
    </xf>
    <xf numFmtId="165" fontId="0" fillId="0" borderId="21" xfId="0" applyNumberFormat="1" applyFont="1" applyBorder="1" applyAlignment="1">
      <alignment horizontal="center" textRotation="90" wrapText="1"/>
    </xf>
    <xf numFmtId="165" fontId="0" fillId="0" borderId="0" xfId="0" applyNumberFormat="1" applyFont="1" applyBorder="1" applyAlignment="1">
      <alignment horizontal="center" textRotation="90" wrapText="1"/>
    </xf>
    <xf numFmtId="165" fontId="0" fillId="0" borderId="22" xfId="0" applyNumberFormat="1" applyFont="1" applyBorder="1" applyAlignment="1">
      <alignment horizontal="center" textRotation="90" wrapText="1"/>
    </xf>
    <xf numFmtId="0" fontId="0" fillId="0" borderId="22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center" textRotation="90"/>
    </xf>
    <xf numFmtId="1" fontId="0" fillId="0" borderId="20" xfId="0" applyNumberFormat="1" applyFont="1" applyBorder="1" applyAlignment="1">
      <alignment horizontal="left" textRotation="90"/>
    </xf>
    <xf numFmtId="1" fontId="0" fillId="0" borderId="20" xfId="0" applyNumberFormat="1" applyFont="1" applyBorder="1" applyAlignment="1">
      <alignment horizontal="center" textRotation="90"/>
    </xf>
    <xf numFmtId="1" fontId="0" fillId="0" borderId="25" xfId="0" applyNumberFormat="1" applyFont="1" applyBorder="1" applyAlignment="1">
      <alignment horizontal="center" vertical="center" textRotation="90"/>
    </xf>
    <xf numFmtId="1" fontId="0" fillId="0" borderId="0" xfId="0" applyNumberFormat="1" applyFont="1" applyBorder="1" applyAlignment="1">
      <alignment horizontal="center" textRotation="90"/>
    </xf>
    <xf numFmtId="1" fontId="0" fillId="0" borderId="10" xfId="0" applyNumberFormat="1" applyFont="1" applyBorder="1" applyAlignment="1">
      <alignment horizontal="center" vertical="top"/>
    </xf>
    <xf numFmtId="166" fontId="0" fillId="0" borderId="28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textRotation="90"/>
    </xf>
    <xf numFmtId="0" fontId="0" fillId="0" borderId="29" xfId="0" applyFont="1" applyBorder="1" applyAlignment="1">
      <alignment horizontal="left" textRotation="90"/>
    </xf>
    <xf numFmtId="0" fontId="0" fillId="0" borderId="30" xfId="0" applyFont="1" applyBorder="1" applyAlignment="1" applyProtection="1">
      <alignment horizontal="center" vertical="top" wrapText="1"/>
      <protection locked="0"/>
    </xf>
    <xf numFmtId="0" fontId="0" fillId="0" borderId="31" xfId="0" applyFont="1" applyBorder="1" applyAlignment="1" applyProtection="1">
      <alignment horizontal="center" vertical="top" wrapText="1"/>
      <protection locked="0"/>
    </xf>
    <xf numFmtId="0" fontId="0" fillId="0" borderId="31" xfId="0" applyFont="1" applyBorder="1" applyAlignment="1">
      <alignment horizontal="center" vertical="top" wrapText="1"/>
    </xf>
    <xf numFmtId="9" fontId="2" fillId="0" borderId="31" xfId="0" applyNumberFormat="1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/>
    </xf>
    <xf numFmtId="1" fontId="3" fillId="0" borderId="31" xfId="0" applyNumberFormat="1" applyFont="1" applyBorder="1" applyAlignment="1">
      <alignment horizontal="center" vertical="center" textRotation="90"/>
    </xf>
    <xf numFmtId="1" fontId="0" fillId="0" borderId="31" xfId="0" applyNumberFormat="1" applyFont="1" applyBorder="1" applyAlignment="1">
      <alignment horizontal="center" vertical="center" textRotation="90"/>
    </xf>
    <xf numFmtId="1" fontId="0" fillId="0" borderId="32" xfId="0" applyNumberFormat="1" applyFont="1" applyBorder="1" applyAlignment="1">
      <alignment horizontal="center" vertical="center" textRotation="90"/>
    </xf>
    <xf numFmtId="1" fontId="0" fillId="0" borderId="24" xfId="0" applyNumberFormat="1" applyFont="1" applyBorder="1" applyAlignment="1">
      <alignment horizontal="center" vertical="center" textRotation="90"/>
    </xf>
    <xf numFmtId="1" fontId="0" fillId="0" borderId="33" xfId="0" applyNumberFormat="1" applyFont="1" applyBorder="1" applyAlignment="1">
      <alignment horizontal="center" vertical="top"/>
    </xf>
    <xf numFmtId="166" fontId="0" fillId="0" borderId="34" xfId="0" applyNumberFormat="1" applyFont="1" applyBorder="1" applyAlignment="1">
      <alignment horizontal="center" vertical="top" wrapText="1"/>
    </xf>
    <xf numFmtId="0" fontId="0" fillId="0" borderId="33" xfId="0" applyFont="1" applyBorder="1" applyAlignment="1">
      <alignment textRotation="90"/>
    </xf>
    <xf numFmtId="0" fontId="0" fillId="0" borderId="30" xfId="0" applyFont="1" applyBorder="1" applyAlignment="1">
      <alignment textRotation="90"/>
    </xf>
    <xf numFmtId="0" fontId="0" fillId="0" borderId="12" xfId="0" applyFont="1" applyBorder="1" applyAlignment="1" applyProtection="1">
      <alignment horizontal="center" vertical="top" wrapText="1"/>
      <protection locked="0"/>
    </xf>
    <xf numFmtId="0" fontId="0" fillId="0" borderId="35" xfId="0" applyFont="1" applyBorder="1" applyAlignment="1">
      <alignment horizontal="center" vertical="top" wrapText="1"/>
    </xf>
    <xf numFmtId="9" fontId="0" fillId="0" borderId="36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3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textRotation="90"/>
    </xf>
    <xf numFmtId="1" fontId="0" fillId="0" borderId="18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1" fontId="0" fillId="0" borderId="37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right" vertical="center"/>
    </xf>
    <xf numFmtId="1" fontId="0" fillId="0" borderId="19" xfId="0" applyNumberFormat="1" applyFont="1" applyBorder="1" applyAlignment="1">
      <alignment horizontal="left" vertical="center"/>
    </xf>
    <xf numFmtId="1" fontId="0" fillId="0" borderId="18" xfId="0" applyNumberFormat="1" applyFont="1" applyBorder="1" applyAlignment="1" applyProtection="1">
      <alignment horizontal="center" vertical="center" wrapText="1"/>
      <protection locked="0"/>
    </xf>
    <xf numFmtId="1" fontId="0" fillId="0" borderId="17" xfId="0" applyNumberFormat="1" applyFont="1" applyBorder="1" applyAlignment="1" applyProtection="1">
      <alignment horizontal="center" vertical="center" wrapText="1"/>
      <protection locked="0"/>
    </xf>
    <xf numFmtId="1" fontId="7" fillId="0" borderId="38" xfId="0" applyNumberFormat="1" applyFont="1" applyBorder="1" applyAlignment="1">
      <alignment horizontal="center"/>
    </xf>
    <xf numFmtId="0" fontId="2" fillId="0" borderId="39" xfId="0" applyFont="1" applyBorder="1" applyAlignment="1">
      <alignment horizontal="left"/>
    </xf>
    <xf numFmtId="165" fontId="2" fillId="0" borderId="10" xfId="0" applyNumberFormat="1" applyFont="1" applyBorder="1" applyAlignment="1">
      <alignment horizontal="center"/>
    </xf>
    <xf numFmtId="165" fontId="2" fillId="0" borderId="40" xfId="0" applyNumberFormat="1" applyFont="1" applyBorder="1" applyAlignment="1">
      <alignment horizontal="center"/>
    </xf>
    <xf numFmtId="165" fontId="2" fillId="0" borderId="41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38" xfId="0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166" fontId="2" fillId="0" borderId="38" xfId="0" applyNumberFormat="1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42" xfId="0" applyFont="1" applyBorder="1" applyAlignment="1">
      <alignment/>
    </xf>
    <xf numFmtId="4" fontId="0" fillId="0" borderId="42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9" fontId="2" fillId="0" borderId="39" xfId="42" applyNumberFormat="1" applyFont="1" applyFill="1" applyBorder="1" applyAlignment="1" applyProtection="1">
      <alignment/>
      <protection/>
    </xf>
    <xf numFmtId="0" fontId="2" fillId="0" borderId="26" xfId="0" applyFont="1" applyBorder="1" applyAlignment="1">
      <alignment/>
    </xf>
    <xf numFmtId="1" fontId="2" fillId="0" borderId="39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3" xfId="0" applyFont="1" applyBorder="1" applyAlignment="1">
      <alignment/>
    </xf>
    <xf numFmtId="1" fontId="2" fillId="0" borderId="43" xfId="0" applyNumberFormat="1" applyFont="1" applyBorder="1" applyAlignment="1">
      <alignment horizontal="center"/>
    </xf>
    <xf numFmtId="166" fontId="2" fillId="0" borderId="43" xfId="0" applyNumberFormat="1" applyFont="1" applyBorder="1" applyAlignment="1">
      <alignment horizontal="center"/>
    </xf>
    <xf numFmtId="4" fontId="0" fillId="0" borderId="44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0" fontId="2" fillId="0" borderId="45" xfId="0" applyFont="1" applyBorder="1" applyAlignment="1">
      <alignment/>
    </xf>
    <xf numFmtId="165" fontId="2" fillId="0" borderId="45" xfId="0" applyNumberFormat="1" applyFont="1" applyBorder="1" applyAlignment="1">
      <alignment horizontal="center"/>
    </xf>
    <xf numFmtId="165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/>
    </xf>
    <xf numFmtId="4" fontId="0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18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47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" fontId="0" fillId="0" borderId="35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 textRotation="90"/>
    </xf>
    <xf numFmtId="1" fontId="0" fillId="0" borderId="36" xfId="0" applyNumberFormat="1" applyFont="1" applyBorder="1" applyAlignment="1">
      <alignment horizontal="center" textRotation="90"/>
    </xf>
    <xf numFmtId="4" fontId="0" fillId="0" borderId="10" xfId="0" applyNumberFormat="1" applyFont="1" applyBorder="1" applyAlignment="1">
      <alignment horizontal="center" textRotation="90"/>
    </xf>
    <xf numFmtId="4" fontId="0" fillId="0" borderId="10" xfId="0" applyNumberFormat="1" applyFont="1" applyBorder="1" applyAlignment="1">
      <alignment horizontal="center" textRotation="90" wrapText="1"/>
    </xf>
    <xf numFmtId="1" fontId="0" fillId="0" borderId="23" xfId="0" applyNumberFormat="1" applyFont="1" applyBorder="1" applyAlignment="1">
      <alignment horizontal="center" textRotation="90"/>
    </xf>
    <xf numFmtId="1" fontId="0" fillId="0" borderId="33" xfId="0" applyNumberFormat="1" applyFont="1" applyBorder="1" applyAlignment="1">
      <alignment horizontal="center" textRotation="90"/>
    </xf>
    <xf numFmtId="4" fontId="0" fillId="0" borderId="33" xfId="0" applyNumberFormat="1" applyFont="1" applyBorder="1" applyAlignment="1">
      <alignment horizontal="center" textRotation="90"/>
    </xf>
    <xf numFmtId="4" fontId="0" fillId="0" borderId="33" xfId="0" applyNumberFormat="1" applyFont="1" applyBorder="1" applyAlignment="1">
      <alignment horizontal="center" textRotation="90" wrapText="1"/>
    </xf>
    <xf numFmtId="166" fontId="0" fillId="0" borderId="0" xfId="0" applyNumberFormat="1" applyAlignment="1">
      <alignment/>
    </xf>
    <xf numFmtId="0" fontId="3" fillId="0" borderId="17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40" xfId="0" applyFont="1" applyBorder="1" applyAlignment="1">
      <alignment/>
    </xf>
    <xf numFmtId="0" fontId="0" fillId="0" borderId="43" xfId="0" applyBorder="1" applyAlignment="1">
      <alignment/>
    </xf>
    <xf numFmtId="0" fontId="0" fillId="0" borderId="48" xfId="0" applyFont="1" applyBorder="1" applyAlignment="1">
      <alignment/>
    </xf>
    <xf numFmtId="0" fontId="0" fillId="0" borderId="38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2" fillId="0" borderId="49" xfId="0" applyFont="1" applyBorder="1" applyAlignment="1">
      <alignment/>
    </xf>
    <xf numFmtId="165" fontId="3" fillId="0" borderId="21" xfId="0" applyNumberFormat="1" applyFont="1" applyBorder="1" applyAlignment="1">
      <alignment horizontal="center" vertical="center" textRotation="90" wrapText="1"/>
    </xf>
    <xf numFmtId="165" fontId="3" fillId="0" borderId="0" xfId="0" applyNumberFormat="1" applyFont="1" applyBorder="1" applyAlignment="1">
      <alignment horizontal="center" vertical="center" textRotation="90" wrapText="1"/>
    </xf>
    <xf numFmtId="165" fontId="3" fillId="0" borderId="22" xfId="0" applyNumberFormat="1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165" fontId="2" fillId="0" borderId="39" xfId="0" applyNumberFormat="1" applyFont="1" applyBorder="1" applyAlignment="1">
      <alignment horizontal="center"/>
    </xf>
    <xf numFmtId="165" fontId="2" fillId="0" borderId="52" xfId="0" applyNumberFormat="1" applyFont="1" applyBorder="1" applyAlignment="1">
      <alignment horizontal="center"/>
    </xf>
    <xf numFmtId="165" fontId="2" fillId="0" borderId="42" xfId="0" applyNumberFormat="1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12" xfId="0" applyFont="1" applyBorder="1" applyAlignment="1">
      <alignment/>
    </xf>
    <xf numFmtId="4" fontId="0" fillId="0" borderId="42" xfId="0" applyNumberFormat="1" applyFont="1" applyBorder="1" applyAlignment="1">
      <alignment horizontal="right"/>
    </xf>
    <xf numFmtId="1" fontId="0" fillId="0" borderId="38" xfId="0" applyNumberFormat="1" applyFont="1" applyBorder="1" applyAlignment="1">
      <alignment horizontal="left"/>
    </xf>
    <xf numFmtId="1" fontId="2" fillId="0" borderId="39" xfId="0" applyNumberFormat="1" applyFont="1" applyBorder="1" applyAlignment="1">
      <alignment horizontal="left"/>
    </xf>
    <xf numFmtId="1" fontId="2" fillId="0" borderId="4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/>
    </xf>
    <xf numFmtId="1" fontId="2" fillId="0" borderId="44" xfId="0" applyNumberFormat="1" applyFont="1" applyBorder="1" applyAlignment="1">
      <alignment horizontal="center"/>
    </xf>
    <xf numFmtId="166" fontId="2" fillId="0" borderId="44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/>
    </xf>
    <xf numFmtId="4" fontId="0" fillId="0" borderId="52" xfId="0" applyNumberFormat="1" applyFont="1" applyBorder="1" applyAlignment="1">
      <alignment/>
    </xf>
    <xf numFmtId="9" fontId="2" fillId="0" borderId="43" xfId="42" applyNumberFormat="1" applyFont="1" applyFill="1" applyBorder="1" applyAlignment="1" applyProtection="1">
      <alignment/>
      <protection/>
    </xf>
    <xf numFmtId="165" fontId="2" fillId="0" borderId="49" xfId="0" applyNumberFormat="1" applyFont="1" applyBorder="1" applyAlignment="1">
      <alignment horizontal="center"/>
    </xf>
    <xf numFmtId="9" fontId="2" fillId="0" borderId="40" xfId="42" applyNumberFormat="1" applyFont="1" applyFill="1" applyBorder="1" applyAlignment="1" applyProtection="1">
      <alignment/>
      <protection/>
    </xf>
    <xf numFmtId="0" fontId="2" fillId="0" borderId="53" xfId="0" applyFont="1" applyBorder="1" applyAlignment="1">
      <alignment/>
    </xf>
    <xf numFmtId="0" fontId="0" fillId="0" borderId="44" xfId="0" applyFont="1" applyBorder="1" applyAlignment="1">
      <alignment horizontal="left"/>
    </xf>
    <xf numFmtId="0" fontId="2" fillId="0" borderId="54" xfId="0" applyFont="1" applyBorder="1" applyAlignment="1">
      <alignment/>
    </xf>
    <xf numFmtId="166" fontId="2" fillId="0" borderId="54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4" fontId="2" fillId="0" borderId="42" xfId="0" applyNumberFormat="1" applyFont="1" applyBorder="1" applyAlignment="1">
      <alignment/>
    </xf>
    <xf numFmtId="165" fontId="2" fillId="0" borderId="50" xfId="0" applyNumberFormat="1" applyFont="1" applyBorder="1" applyAlignment="1">
      <alignment horizontal="center"/>
    </xf>
    <xf numFmtId="165" fontId="2" fillId="0" borderId="55" xfId="0" applyNumberFormat="1" applyFont="1" applyBorder="1" applyAlignment="1">
      <alignment horizontal="center"/>
    </xf>
    <xf numFmtId="165" fontId="2" fillId="0" borderId="51" xfId="0" applyNumberFormat="1" applyFont="1" applyBorder="1" applyAlignment="1">
      <alignment horizontal="center"/>
    </xf>
    <xf numFmtId="1" fontId="2" fillId="0" borderId="39" xfId="0" applyNumberFormat="1" applyFont="1" applyBorder="1" applyAlignment="1">
      <alignment horizontal="right"/>
    </xf>
    <xf numFmtId="1" fontId="7" fillId="0" borderId="42" xfId="0" applyNumberFormat="1" applyFont="1" applyBorder="1" applyAlignment="1">
      <alignment horizontal="center"/>
    </xf>
    <xf numFmtId="4" fontId="0" fillId="0" borderId="49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1" fontId="2" fillId="0" borderId="3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167" fontId="9" fillId="0" borderId="43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167" fontId="9" fillId="0" borderId="49" xfId="0" applyNumberFormat="1" applyFont="1" applyBorder="1" applyAlignment="1">
      <alignment/>
    </xf>
    <xf numFmtId="9" fontId="2" fillId="0" borderId="56" xfId="0" applyNumberFormat="1" applyFont="1" applyBorder="1" applyAlignment="1">
      <alignment/>
    </xf>
    <xf numFmtId="0" fontId="8" fillId="0" borderId="56" xfId="0" applyFont="1" applyBorder="1" applyAlignment="1">
      <alignment/>
    </xf>
    <xf numFmtId="4" fontId="4" fillId="0" borderId="0" xfId="0" applyNumberFormat="1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tabSelected="1" zoomScalePageLayoutView="0" workbookViewId="0" topLeftCell="A1">
      <selection activeCell="B11" sqref="B11"/>
    </sheetView>
  </sheetViews>
  <sheetFormatPr defaultColWidth="9.140625" defaultRowHeight="15" customHeight="1"/>
  <cols>
    <col min="1" max="1" width="3.7109375" style="1" customWidth="1"/>
    <col min="2" max="2" width="23.28125" style="2" customWidth="1"/>
    <col min="3" max="3" width="17.57421875" style="2" customWidth="1"/>
    <col min="4" max="6" width="3.28125" style="3" customWidth="1"/>
    <col min="7" max="7" width="4.140625" style="4" customWidth="1"/>
    <col min="8" max="8" width="0" style="4" hidden="1" customWidth="1"/>
    <col min="9" max="9" width="4.421875" style="4" customWidth="1"/>
    <col min="10" max="12" width="3.28125" style="5" customWidth="1"/>
    <col min="13" max="13" width="3.28125" style="4" customWidth="1"/>
    <col min="14" max="14" width="6.28125" style="6" customWidth="1"/>
    <col min="15" max="15" width="6.8515625" style="7" customWidth="1"/>
    <col min="16" max="18" width="3.28125" style="5" customWidth="1"/>
    <col min="19" max="19" width="3.28125" style="145" customWidth="1"/>
    <col min="20" max="20" width="2.8515625" style="145" customWidth="1"/>
    <col min="21" max="22" width="2.7109375" style="4" customWidth="1"/>
    <col min="23" max="23" width="11.00390625" style="4" customWidth="1"/>
    <col min="24" max="24" width="12.00390625" style="4" customWidth="1"/>
    <col min="25" max="25" width="9.8515625" style="4" customWidth="1"/>
    <col min="26" max="26" width="8.7109375" style="4" customWidth="1"/>
    <col min="27" max="27" width="6.7109375" style="8" customWidth="1"/>
    <col min="28" max="28" width="16.28125" style="4" customWidth="1"/>
    <col min="29" max="29" width="18.57421875" style="4" customWidth="1"/>
    <col min="30" max="30" width="16.140625" style="9" customWidth="1"/>
    <col min="31" max="16384" width="9.140625" style="9" customWidth="1"/>
  </cols>
  <sheetData>
    <row r="1" spans="1:29" ht="15" customHeight="1">
      <c r="A1" s="10" t="s">
        <v>0</v>
      </c>
      <c r="G1" s="11"/>
      <c r="H1" s="11"/>
      <c r="I1" s="11"/>
      <c r="J1" s="12"/>
      <c r="K1" s="12"/>
      <c r="L1" s="12"/>
      <c r="M1" s="13"/>
      <c r="N1" s="14"/>
      <c r="O1" s="159" t="s">
        <v>115</v>
      </c>
      <c r="P1" s="144"/>
      <c r="Q1" s="144"/>
      <c r="R1" s="12"/>
      <c r="S1" s="12"/>
      <c r="T1" s="12"/>
      <c r="U1" s="16"/>
      <c r="V1" s="16"/>
      <c r="W1" s="13"/>
      <c r="X1" s="13"/>
      <c r="Y1" s="13"/>
      <c r="AA1" s="4"/>
      <c r="AB1" s="9"/>
      <c r="AC1" s="9"/>
    </row>
    <row r="2" spans="7:29" ht="15" customHeight="1">
      <c r="G2" s="17" t="s">
        <v>116</v>
      </c>
      <c r="H2" s="13"/>
      <c r="I2" s="13"/>
      <c r="J2" s="12"/>
      <c r="K2" s="12"/>
      <c r="L2" s="12"/>
      <c r="M2" s="13"/>
      <c r="N2" s="14"/>
      <c r="O2" s="15"/>
      <c r="P2" s="144"/>
      <c r="Q2" s="144"/>
      <c r="R2" s="12"/>
      <c r="S2" s="12"/>
      <c r="T2" s="12"/>
      <c r="U2" s="16"/>
      <c r="V2" s="16"/>
      <c r="W2" s="13"/>
      <c r="X2" s="13"/>
      <c r="Y2" s="13"/>
      <c r="AA2" s="4"/>
      <c r="AB2" s="9"/>
      <c r="AC2" s="9"/>
    </row>
    <row r="3" spans="1:30" ht="15" customHeight="1">
      <c r="A3" s="10" t="s">
        <v>1</v>
      </c>
      <c r="B3" s="18"/>
      <c r="G3" s="11"/>
      <c r="H3" s="11"/>
      <c r="I3" s="11"/>
      <c r="J3" s="12"/>
      <c r="K3" s="12"/>
      <c r="L3" s="12"/>
      <c r="M3" s="13"/>
      <c r="N3" s="14"/>
      <c r="O3" s="15" t="s">
        <v>2</v>
      </c>
      <c r="P3" s="144"/>
      <c r="Q3" s="144"/>
      <c r="R3" s="12"/>
      <c r="S3" s="12"/>
      <c r="T3" s="12"/>
      <c r="U3" s="13"/>
      <c r="V3" s="13"/>
      <c r="W3" s="13"/>
      <c r="X3" s="16" t="s">
        <v>3</v>
      </c>
      <c r="Y3" s="224">
        <v>170074.25</v>
      </c>
      <c r="AA3" s="4"/>
      <c r="AB3" s="20" t="s">
        <v>4</v>
      </c>
      <c r="AC3" s="162"/>
      <c r="AD3" s="163" t="s">
        <v>94</v>
      </c>
    </row>
    <row r="4" spans="1:30" ht="15" customHeight="1">
      <c r="A4" s="10" t="s">
        <v>5</v>
      </c>
      <c r="B4" s="18"/>
      <c r="G4" s="11"/>
      <c r="H4" s="11"/>
      <c r="I4" s="11"/>
      <c r="J4" s="12"/>
      <c r="K4" s="12"/>
      <c r="L4" s="12"/>
      <c r="M4" s="13"/>
      <c r="N4" s="14"/>
      <c r="O4" s="15" t="s">
        <v>6</v>
      </c>
      <c r="P4" s="144"/>
      <c r="Q4" s="144"/>
      <c r="R4" s="12"/>
      <c r="S4" s="12"/>
      <c r="T4" s="12"/>
      <c r="U4" s="16"/>
      <c r="V4" s="16"/>
      <c r="W4" s="13"/>
      <c r="X4" s="13" t="s">
        <v>7</v>
      </c>
      <c r="Y4" s="19">
        <v>23421.22</v>
      </c>
      <c r="AA4" s="4"/>
      <c r="AB4" s="161" t="s">
        <v>93</v>
      </c>
      <c r="AC4" s="164"/>
      <c r="AD4" s="163" t="s">
        <v>95</v>
      </c>
    </row>
    <row r="5" spans="1:29" ht="9.75" customHeight="1" thickBot="1">
      <c r="A5" s="10"/>
      <c r="B5" s="18"/>
      <c r="K5" s="12"/>
      <c r="W5" s="22"/>
      <c r="X5" s="22"/>
      <c r="AB5" s="23"/>
      <c r="AC5" s="24"/>
    </row>
    <row r="6" spans="1:29" ht="14.25" customHeight="1" thickBot="1">
      <c r="A6" s="25"/>
      <c r="B6" s="26" t="s">
        <v>8</v>
      </c>
      <c r="C6" s="27" t="s">
        <v>9</v>
      </c>
      <c r="D6" s="28"/>
      <c r="E6" s="29"/>
      <c r="F6" s="30"/>
      <c r="G6" s="31" t="s">
        <v>10</v>
      </c>
      <c r="H6" s="32"/>
      <c r="I6" s="32"/>
      <c r="J6" s="33"/>
      <c r="K6" s="33"/>
      <c r="L6" s="34"/>
      <c r="M6" s="35" t="s">
        <v>11</v>
      </c>
      <c r="N6" s="36"/>
      <c r="O6" s="37"/>
      <c r="P6" s="160"/>
      <c r="Q6" s="146" t="s">
        <v>12</v>
      </c>
      <c r="R6" s="146"/>
      <c r="S6" s="147"/>
      <c r="T6" s="148"/>
      <c r="U6" s="38"/>
      <c r="V6" s="39"/>
      <c r="W6" s="40" t="s">
        <v>13</v>
      </c>
      <c r="X6" s="41" t="s">
        <v>13</v>
      </c>
      <c r="Y6" s="42"/>
      <c r="Z6" s="42"/>
      <c r="AA6" s="43"/>
      <c r="AB6" s="41" t="s">
        <v>14</v>
      </c>
      <c r="AC6" s="41" t="s">
        <v>15</v>
      </c>
    </row>
    <row r="7" spans="1:29" ht="13.5" customHeight="1" thickBot="1">
      <c r="A7" s="44"/>
      <c r="B7" s="45"/>
      <c r="C7" s="46"/>
      <c r="D7" s="47"/>
      <c r="E7" s="48"/>
      <c r="F7" s="49"/>
      <c r="G7" s="50"/>
      <c r="H7" s="51"/>
      <c r="I7" s="51"/>
      <c r="J7" s="52"/>
      <c r="K7" s="52"/>
      <c r="L7" s="53"/>
      <c r="M7" s="54"/>
      <c r="N7" s="55" t="s">
        <v>16</v>
      </c>
      <c r="O7" s="56"/>
      <c r="P7" s="63"/>
      <c r="Q7" s="149"/>
      <c r="R7" s="97"/>
      <c r="S7" s="131" t="s">
        <v>17</v>
      </c>
      <c r="T7" s="150"/>
      <c r="U7" s="24"/>
      <c r="V7" s="57"/>
      <c r="W7" s="58" t="s">
        <v>18</v>
      </c>
      <c r="X7" s="59" t="s">
        <v>19</v>
      </c>
      <c r="Y7" s="60"/>
      <c r="Z7" s="60"/>
      <c r="AA7" s="61"/>
      <c r="AB7" s="52" t="s">
        <v>20</v>
      </c>
      <c r="AC7" s="60"/>
    </row>
    <row r="8" spans="1:29" ht="135.75" customHeight="1" thickBot="1">
      <c r="A8" s="62" t="s">
        <v>21</v>
      </c>
      <c r="B8" s="52"/>
      <c r="C8" s="63"/>
      <c r="D8" s="64" t="s">
        <v>22</v>
      </c>
      <c r="E8" s="65" t="s">
        <v>23</v>
      </c>
      <c r="F8" s="66" t="s">
        <v>24</v>
      </c>
      <c r="G8" s="67" t="s">
        <v>25</v>
      </c>
      <c r="H8" s="68"/>
      <c r="I8" s="69" t="s">
        <v>26</v>
      </c>
      <c r="J8" s="70" t="s">
        <v>27</v>
      </c>
      <c r="K8" s="71" t="s">
        <v>28</v>
      </c>
      <c r="L8" s="72" t="s">
        <v>29</v>
      </c>
      <c r="M8" s="73" t="s">
        <v>30</v>
      </c>
      <c r="N8" s="74" t="s">
        <v>31</v>
      </c>
      <c r="O8" s="75" t="s">
        <v>32</v>
      </c>
      <c r="P8" s="151" t="s">
        <v>33</v>
      </c>
      <c r="Q8" s="152" t="s">
        <v>34</v>
      </c>
      <c r="R8" s="152" t="s">
        <v>35</v>
      </c>
      <c r="S8" s="153" t="s">
        <v>36</v>
      </c>
      <c r="T8" s="154" t="s">
        <v>37</v>
      </c>
      <c r="U8" s="76" t="s">
        <v>38</v>
      </c>
      <c r="V8" s="77" t="s">
        <v>39</v>
      </c>
      <c r="W8" s="78" t="s">
        <v>40</v>
      </c>
      <c r="X8" s="79" t="s">
        <v>41</v>
      </c>
      <c r="Y8" s="80" t="s">
        <v>42</v>
      </c>
      <c r="Z8" s="80" t="s">
        <v>43</v>
      </c>
      <c r="AA8" s="81" t="s">
        <v>44</v>
      </c>
      <c r="AB8" s="80" t="s">
        <v>45</v>
      </c>
      <c r="AC8" s="82" t="s">
        <v>46</v>
      </c>
    </row>
    <row r="9" spans="1:29" ht="15.75" customHeight="1" thickBot="1">
      <c r="A9" s="62"/>
      <c r="B9" s="52"/>
      <c r="C9" s="63"/>
      <c r="D9" s="168" t="s">
        <v>47</v>
      </c>
      <c r="E9" s="169" t="s">
        <v>48</v>
      </c>
      <c r="F9" s="170" t="s">
        <v>49</v>
      </c>
      <c r="G9" s="83"/>
      <c r="H9" s="13"/>
      <c r="I9" s="84"/>
      <c r="J9" s="85"/>
      <c r="K9" s="86"/>
      <c r="L9" s="87"/>
      <c r="M9" s="88"/>
      <c r="N9" s="89"/>
      <c r="O9" s="90"/>
      <c r="P9" s="155"/>
      <c r="Q9" s="156"/>
      <c r="R9" s="156"/>
      <c r="S9" s="157"/>
      <c r="T9" s="158"/>
      <c r="U9" s="91"/>
      <c r="V9" s="92"/>
      <c r="W9" s="93" t="s">
        <v>7</v>
      </c>
      <c r="X9" s="93" t="s">
        <v>7</v>
      </c>
      <c r="Y9" s="94" t="s">
        <v>7</v>
      </c>
      <c r="Z9" s="94" t="s">
        <v>31</v>
      </c>
      <c r="AA9" s="95" t="s">
        <v>50</v>
      </c>
      <c r="AB9" s="96" t="s">
        <v>7</v>
      </c>
      <c r="AC9" s="97" t="s">
        <v>7</v>
      </c>
    </row>
    <row r="10" spans="1:29" ht="15.75" customHeight="1" thickBot="1">
      <c r="A10" s="98">
        <v>1</v>
      </c>
      <c r="B10" s="99">
        <v>2</v>
      </c>
      <c r="C10" s="100">
        <v>3</v>
      </c>
      <c r="D10" s="101"/>
      <c r="E10" s="102">
        <v>4</v>
      </c>
      <c r="F10" s="103"/>
      <c r="G10" s="103">
        <v>5</v>
      </c>
      <c r="H10" s="100"/>
      <c r="I10" s="104">
        <v>6</v>
      </c>
      <c r="J10" s="99">
        <v>7</v>
      </c>
      <c r="K10" s="99">
        <v>8</v>
      </c>
      <c r="L10" s="99">
        <v>9</v>
      </c>
      <c r="M10" s="99">
        <v>10</v>
      </c>
      <c r="N10" s="98">
        <v>11</v>
      </c>
      <c r="O10" s="105">
        <v>12</v>
      </c>
      <c r="P10" s="98">
        <v>13</v>
      </c>
      <c r="Q10" s="99">
        <v>14</v>
      </c>
      <c r="R10" s="98">
        <v>15</v>
      </c>
      <c r="S10" s="99">
        <v>16</v>
      </c>
      <c r="T10" s="102">
        <v>17</v>
      </c>
      <c r="U10" s="106">
        <v>1</v>
      </c>
      <c r="V10" s="107">
        <v>8</v>
      </c>
      <c r="W10" s="108">
        <v>19</v>
      </c>
      <c r="X10" s="109">
        <v>20</v>
      </c>
      <c r="Y10" s="105">
        <v>21</v>
      </c>
      <c r="Z10" s="103">
        <v>22</v>
      </c>
      <c r="AA10" s="105">
        <v>23</v>
      </c>
      <c r="AB10" s="99">
        <v>25</v>
      </c>
      <c r="AC10" s="99">
        <v>26</v>
      </c>
    </row>
    <row r="11" spans="1:29" ht="21.75" customHeight="1">
      <c r="A11" s="110">
        <v>1</v>
      </c>
      <c r="B11" s="165" t="s">
        <v>118</v>
      </c>
      <c r="C11" s="111" t="s">
        <v>119</v>
      </c>
      <c r="D11" s="112"/>
      <c r="E11" s="113" t="s">
        <v>48</v>
      </c>
      <c r="F11" s="114"/>
      <c r="G11" s="115">
        <v>4</v>
      </c>
      <c r="H11" s="116"/>
      <c r="I11" s="116">
        <v>85</v>
      </c>
      <c r="J11" s="117" t="s">
        <v>51</v>
      </c>
      <c r="K11" s="117" t="s">
        <v>52</v>
      </c>
      <c r="L11" s="117" t="s">
        <v>51</v>
      </c>
      <c r="M11" s="117" t="s">
        <v>51</v>
      </c>
      <c r="N11" s="118">
        <v>692</v>
      </c>
      <c r="O11" s="119">
        <v>41313</v>
      </c>
      <c r="P11" s="117">
        <v>1</v>
      </c>
      <c r="Q11" s="117">
        <v>2</v>
      </c>
      <c r="R11" s="117">
        <f>SUM(P11+Q11)</f>
        <v>3</v>
      </c>
      <c r="S11" s="118">
        <v>0</v>
      </c>
      <c r="T11" s="126">
        <v>0</v>
      </c>
      <c r="U11" s="120">
        <v>0</v>
      </c>
      <c r="V11" s="121"/>
      <c r="W11" s="122">
        <v>13485</v>
      </c>
      <c r="X11" s="123">
        <v>7781.13</v>
      </c>
      <c r="Y11" s="123">
        <v>3720</v>
      </c>
      <c r="Z11" s="116">
        <v>12</v>
      </c>
      <c r="AA11" s="124">
        <f aca="true" t="shared" si="0" ref="AA11:AA42">SUM(Y11/X11)</f>
        <v>0.4780796619514132</v>
      </c>
      <c r="AB11" s="123">
        <v>1852.53</v>
      </c>
      <c r="AC11" s="123">
        <v>935</v>
      </c>
    </row>
    <row r="12" spans="1:29" ht="21.75" customHeight="1">
      <c r="A12" s="110">
        <f>SUM(A11+1)</f>
        <v>2</v>
      </c>
      <c r="B12" s="165" t="s">
        <v>108</v>
      </c>
      <c r="C12" s="111" t="s">
        <v>109</v>
      </c>
      <c r="D12" s="112"/>
      <c r="E12" s="113" t="s">
        <v>48</v>
      </c>
      <c r="F12" s="114"/>
      <c r="G12" s="115">
        <v>3</v>
      </c>
      <c r="H12" s="116"/>
      <c r="I12" s="116">
        <v>70</v>
      </c>
      <c r="J12" s="117" t="s">
        <v>51</v>
      </c>
      <c r="K12" s="117" t="s">
        <v>52</v>
      </c>
      <c r="L12" s="117" t="s">
        <v>51</v>
      </c>
      <c r="M12" s="117" t="s">
        <v>51</v>
      </c>
      <c r="N12" s="118">
        <v>544</v>
      </c>
      <c r="O12" s="119">
        <v>40217</v>
      </c>
      <c r="P12" s="117">
        <v>1</v>
      </c>
      <c r="Q12" s="117">
        <v>2</v>
      </c>
      <c r="R12" s="117">
        <f>SUM(P12+Q12)</f>
        <v>3</v>
      </c>
      <c r="S12" s="118">
        <v>0</v>
      </c>
      <c r="T12" s="126">
        <v>0</v>
      </c>
      <c r="U12" s="120">
        <v>0</v>
      </c>
      <c r="V12" s="121"/>
      <c r="W12" s="122">
        <v>13699</v>
      </c>
      <c r="X12" s="123">
        <v>7909.53</v>
      </c>
      <c r="Y12" s="123">
        <v>4800</v>
      </c>
      <c r="Z12" s="116">
        <v>12</v>
      </c>
      <c r="AA12" s="124">
        <f t="shared" si="0"/>
        <v>0.6068628603722346</v>
      </c>
      <c r="AB12" s="123">
        <v>2324.06</v>
      </c>
      <c r="AC12" s="123">
        <v>935</v>
      </c>
    </row>
    <row r="13" spans="1:29" ht="21.75" customHeight="1">
      <c r="A13" s="110">
        <f aca="true" t="shared" si="1" ref="A13:A59">SUM(A12+1)</f>
        <v>3</v>
      </c>
      <c r="B13" s="165" t="s">
        <v>129</v>
      </c>
      <c r="C13" s="111" t="s">
        <v>130</v>
      </c>
      <c r="D13" s="112"/>
      <c r="E13" s="113" t="s">
        <v>48</v>
      </c>
      <c r="F13" s="114"/>
      <c r="G13" s="115">
        <v>4</v>
      </c>
      <c r="H13" s="116"/>
      <c r="I13" s="116">
        <v>90</v>
      </c>
      <c r="J13" s="117" t="s">
        <v>51</v>
      </c>
      <c r="K13" s="117" t="s">
        <v>52</v>
      </c>
      <c r="L13" s="117" t="s">
        <v>51</v>
      </c>
      <c r="M13" s="117" t="s">
        <v>51</v>
      </c>
      <c r="N13" s="118">
        <v>224</v>
      </c>
      <c r="O13" s="119">
        <v>38005</v>
      </c>
      <c r="P13" s="117">
        <v>0</v>
      </c>
      <c r="Q13" s="117">
        <v>2</v>
      </c>
      <c r="R13" s="117">
        <f>SUM(P13+Q13)</f>
        <v>2</v>
      </c>
      <c r="S13" s="118">
        <v>0</v>
      </c>
      <c r="T13" s="126">
        <v>0</v>
      </c>
      <c r="U13" s="176">
        <v>0</v>
      </c>
      <c r="V13" s="177"/>
      <c r="W13" s="122">
        <v>13195</v>
      </c>
      <c r="X13" s="123">
        <v>7917</v>
      </c>
      <c r="Y13" s="123">
        <v>4320</v>
      </c>
      <c r="Z13" s="116">
        <v>12</v>
      </c>
      <c r="AA13" s="124">
        <f t="shared" si="0"/>
        <v>0.5456612353164078</v>
      </c>
      <c r="AB13" s="123">
        <v>2324.05</v>
      </c>
      <c r="AC13" s="123">
        <v>935</v>
      </c>
    </row>
    <row r="14" spans="1:29" ht="21.75" customHeight="1">
      <c r="A14" s="110">
        <f t="shared" si="1"/>
        <v>4</v>
      </c>
      <c r="B14" s="165" t="s">
        <v>122</v>
      </c>
      <c r="C14" s="111" t="s">
        <v>123</v>
      </c>
      <c r="D14" s="173"/>
      <c r="E14" s="174" t="s">
        <v>48</v>
      </c>
      <c r="F14" s="175"/>
      <c r="G14" s="115">
        <v>2</v>
      </c>
      <c r="H14" s="116"/>
      <c r="I14" s="116">
        <v>60</v>
      </c>
      <c r="J14" s="117" t="s">
        <v>51</v>
      </c>
      <c r="K14" s="117" t="s">
        <v>52</v>
      </c>
      <c r="L14" s="117" t="s">
        <v>51</v>
      </c>
      <c r="M14" s="117" t="s">
        <v>51</v>
      </c>
      <c r="N14" s="118">
        <v>4125</v>
      </c>
      <c r="O14" s="119">
        <v>41537</v>
      </c>
      <c r="P14" s="117">
        <v>0</v>
      </c>
      <c r="Q14" s="117">
        <v>2</v>
      </c>
      <c r="R14" s="117">
        <f>SUM(P14+Q14)</f>
        <v>2</v>
      </c>
      <c r="S14" s="118">
        <v>0</v>
      </c>
      <c r="T14" s="126">
        <v>0</v>
      </c>
      <c r="U14" s="140">
        <v>0</v>
      </c>
      <c r="V14" s="167"/>
      <c r="W14" s="122">
        <v>13382</v>
      </c>
      <c r="X14" s="123">
        <v>8029.2</v>
      </c>
      <c r="Y14" s="123">
        <v>2700</v>
      </c>
      <c r="Z14" s="116">
        <v>4</v>
      </c>
      <c r="AA14" s="124">
        <f t="shared" si="0"/>
        <v>0.33627260499178</v>
      </c>
      <c r="AB14" s="123">
        <v>257.66</v>
      </c>
      <c r="AC14" s="123">
        <v>257.66</v>
      </c>
    </row>
    <row r="15" spans="1:29" ht="21.75" customHeight="1">
      <c r="A15" s="110">
        <f t="shared" si="1"/>
        <v>5</v>
      </c>
      <c r="B15" s="165" t="s">
        <v>126</v>
      </c>
      <c r="C15" s="111" t="s">
        <v>127</v>
      </c>
      <c r="D15" s="112"/>
      <c r="E15" s="113" t="s">
        <v>48</v>
      </c>
      <c r="F15" s="114"/>
      <c r="G15" s="115">
        <v>4</v>
      </c>
      <c r="H15" s="116"/>
      <c r="I15" s="116">
        <v>80</v>
      </c>
      <c r="J15" s="117" t="s">
        <v>51</v>
      </c>
      <c r="K15" s="117" t="s">
        <v>52</v>
      </c>
      <c r="L15" s="117" t="s">
        <v>51</v>
      </c>
      <c r="M15" s="117" t="s">
        <v>51</v>
      </c>
      <c r="N15" s="118">
        <v>82</v>
      </c>
      <c r="O15" s="119">
        <v>41344</v>
      </c>
      <c r="P15" s="117">
        <v>0</v>
      </c>
      <c r="Q15" s="117">
        <v>1</v>
      </c>
      <c r="R15" s="117">
        <f>SUM(P15+Q15)</f>
        <v>1</v>
      </c>
      <c r="S15" s="118">
        <v>1</v>
      </c>
      <c r="T15" s="126">
        <v>1</v>
      </c>
      <c r="U15" s="140">
        <v>0</v>
      </c>
      <c r="V15" s="167"/>
      <c r="W15" s="122">
        <v>13442</v>
      </c>
      <c r="X15" s="123">
        <v>8056.2</v>
      </c>
      <c r="Y15" s="123">
        <v>2880</v>
      </c>
      <c r="Z15" s="116">
        <v>10</v>
      </c>
      <c r="AA15" s="124">
        <f t="shared" si="0"/>
        <v>0.3574886422879273</v>
      </c>
      <c r="AB15" s="123">
        <v>788.75</v>
      </c>
      <c r="AC15" s="123">
        <v>788.75</v>
      </c>
    </row>
    <row r="16" spans="1:29" ht="21.75" customHeight="1">
      <c r="A16" s="110">
        <f t="shared" si="1"/>
        <v>6</v>
      </c>
      <c r="B16" s="165" t="s">
        <v>149</v>
      </c>
      <c r="C16" s="111" t="s">
        <v>150</v>
      </c>
      <c r="D16" s="112"/>
      <c r="E16" s="113" t="s">
        <v>48</v>
      </c>
      <c r="F16" s="114"/>
      <c r="G16" s="115">
        <v>3</v>
      </c>
      <c r="H16" s="116"/>
      <c r="I16" s="116">
        <v>90</v>
      </c>
      <c r="J16" s="117" t="s">
        <v>51</v>
      </c>
      <c r="K16" s="117" t="s">
        <v>52</v>
      </c>
      <c r="L16" s="117" t="s">
        <v>51</v>
      </c>
      <c r="M16" s="117" t="s">
        <v>51</v>
      </c>
      <c r="N16" s="118">
        <v>330</v>
      </c>
      <c r="O16" s="119">
        <v>40204</v>
      </c>
      <c r="P16" s="117">
        <v>2</v>
      </c>
      <c r="Q16" s="117">
        <v>2</v>
      </c>
      <c r="R16" s="117">
        <v>4</v>
      </c>
      <c r="S16" s="118">
        <v>0</v>
      </c>
      <c r="T16" s="126">
        <v>0</v>
      </c>
      <c r="U16" s="120">
        <v>0</v>
      </c>
      <c r="V16" s="121"/>
      <c r="W16" s="122">
        <v>14477</v>
      </c>
      <c r="X16" s="123">
        <v>8066.45</v>
      </c>
      <c r="Y16" s="123">
        <v>3600</v>
      </c>
      <c r="Z16" s="116">
        <v>12</v>
      </c>
      <c r="AA16" s="124">
        <f t="shared" si="0"/>
        <v>0.44629297894364933</v>
      </c>
      <c r="AB16" s="123">
        <v>1664.05</v>
      </c>
      <c r="AC16" s="123">
        <v>935</v>
      </c>
    </row>
    <row r="17" spans="1:29" ht="21.75" customHeight="1">
      <c r="A17" s="110">
        <f t="shared" si="1"/>
        <v>7</v>
      </c>
      <c r="B17" s="165" t="s">
        <v>153</v>
      </c>
      <c r="C17" s="111" t="s">
        <v>154</v>
      </c>
      <c r="D17" s="112"/>
      <c r="E17" s="113" t="s">
        <v>48</v>
      </c>
      <c r="F17" s="114"/>
      <c r="G17" s="115">
        <v>5</v>
      </c>
      <c r="H17" s="116"/>
      <c r="I17" s="116">
        <v>80</v>
      </c>
      <c r="J17" s="117" t="s">
        <v>51</v>
      </c>
      <c r="K17" s="117" t="s">
        <v>51</v>
      </c>
      <c r="L17" s="117" t="s">
        <v>51</v>
      </c>
      <c r="M17" s="117" t="s">
        <v>51</v>
      </c>
      <c r="N17" s="118">
        <v>4794</v>
      </c>
      <c r="O17" s="119">
        <v>40507</v>
      </c>
      <c r="P17" s="117">
        <v>0</v>
      </c>
      <c r="Q17" s="117">
        <v>2</v>
      </c>
      <c r="R17" s="117">
        <f aca="true" t="shared" si="2" ref="R17:R25">SUM(P17+Q17)</f>
        <v>2</v>
      </c>
      <c r="S17" s="118">
        <v>0</v>
      </c>
      <c r="T17" s="126">
        <v>0</v>
      </c>
      <c r="U17" s="120">
        <v>0</v>
      </c>
      <c r="V17" s="199"/>
      <c r="W17" s="122">
        <v>13467</v>
      </c>
      <c r="X17" s="123">
        <v>8080.2</v>
      </c>
      <c r="Y17" s="123">
        <v>5400</v>
      </c>
      <c r="Z17" s="116">
        <v>12</v>
      </c>
      <c r="AA17" s="124">
        <f t="shared" si="0"/>
        <v>0.6683002895967922</v>
      </c>
      <c r="AB17" s="123">
        <v>2324.06</v>
      </c>
      <c r="AC17" s="123">
        <v>935</v>
      </c>
    </row>
    <row r="18" spans="1:29" ht="21.75" customHeight="1">
      <c r="A18" s="110">
        <f t="shared" si="1"/>
        <v>8</v>
      </c>
      <c r="B18" s="165" t="s">
        <v>112</v>
      </c>
      <c r="C18" s="111" t="s">
        <v>113</v>
      </c>
      <c r="D18" s="112"/>
      <c r="E18" s="113" t="s">
        <v>48</v>
      </c>
      <c r="F18" s="114"/>
      <c r="G18" s="115">
        <v>3</v>
      </c>
      <c r="H18" s="116"/>
      <c r="I18" s="116">
        <v>70</v>
      </c>
      <c r="J18" s="117" t="s">
        <v>51</v>
      </c>
      <c r="K18" s="117" t="s">
        <v>52</v>
      </c>
      <c r="L18" s="117" t="s">
        <v>51</v>
      </c>
      <c r="M18" s="117" t="s">
        <v>51</v>
      </c>
      <c r="N18" s="118">
        <v>4165</v>
      </c>
      <c r="O18" s="119">
        <v>40455</v>
      </c>
      <c r="P18" s="117">
        <v>2</v>
      </c>
      <c r="Q18" s="117">
        <v>2</v>
      </c>
      <c r="R18" s="117">
        <f t="shared" si="2"/>
        <v>4</v>
      </c>
      <c r="S18" s="118">
        <v>0</v>
      </c>
      <c r="T18" s="126">
        <v>0</v>
      </c>
      <c r="U18" s="125">
        <v>0</v>
      </c>
      <c r="V18" s="21"/>
      <c r="W18" s="122">
        <v>14946</v>
      </c>
      <c r="X18" s="123">
        <v>8347.87</v>
      </c>
      <c r="Y18" s="123">
        <v>3000</v>
      </c>
      <c r="Z18" s="116">
        <v>12</v>
      </c>
      <c r="AA18" s="124">
        <f t="shared" si="0"/>
        <v>0.35937310954770496</v>
      </c>
      <c r="AB18" s="123">
        <v>996.51</v>
      </c>
      <c r="AC18" s="123">
        <v>935</v>
      </c>
    </row>
    <row r="19" spans="1:29" ht="21.75" customHeight="1">
      <c r="A19" s="110">
        <f t="shared" si="1"/>
        <v>9</v>
      </c>
      <c r="B19" s="165" t="s">
        <v>75</v>
      </c>
      <c r="C19" s="111" t="s">
        <v>76</v>
      </c>
      <c r="D19" s="173"/>
      <c r="E19" s="174" t="s">
        <v>48</v>
      </c>
      <c r="F19" s="175"/>
      <c r="G19" s="115">
        <v>3</v>
      </c>
      <c r="H19" s="116"/>
      <c r="I19" s="116">
        <v>85</v>
      </c>
      <c r="J19" s="117" t="s">
        <v>51</v>
      </c>
      <c r="K19" s="117" t="s">
        <v>52</v>
      </c>
      <c r="L19" s="117" t="s">
        <v>51</v>
      </c>
      <c r="M19" s="117" t="s">
        <v>51</v>
      </c>
      <c r="N19" s="118">
        <v>1276</v>
      </c>
      <c r="O19" s="119">
        <v>39525</v>
      </c>
      <c r="P19" s="117">
        <v>0</v>
      </c>
      <c r="Q19" s="117">
        <v>2</v>
      </c>
      <c r="R19" s="117">
        <f t="shared" si="2"/>
        <v>2</v>
      </c>
      <c r="S19" s="118">
        <v>1</v>
      </c>
      <c r="T19" s="126">
        <v>1</v>
      </c>
      <c r="U19" s="125">
        <v>0</v>
      </c>
      <c r="V19" s="21"/>
      <c r="W19" s="122">
        <v>13964</v>
      </c>
      <c r="X19" s="123">
        <v>8378.4</v>
      </c>
      <c r="Y19" s="123">
        <v>3360</v>
      </c>
      <c r="Z19" s="116">
        <v>12</v>
      </c>
      <c r="AA19" s="124">
        <f t="shared" si="0"/>
        <v>0.4010312231452306</v>
      </c>
      <c r="AB19" s="123">
        <v>1349.18</v>
      </c>
      <c r="AC19" s="123">
        <v>935</v>
      </c>
    </row>
    <row r="20" spans="1:29" ht="21.75" customHeight="1">
      <c r="A20" s="110">
        <f t="shared" si="1"/>
        <v>10</v>
      </c>
      <c r="B20" s="165" t="s">
        <v>100</v>
      </c>
      <c r="C20" s="111" t="s">
        <v>101</v>
      </c>
      <c r="D20" s="112"/>
      <c r="E20" s="113" t="s">
        <v>48</v>
      </c>
      <c r="F20" s="114"/>
      <c r="G20" s="115">
        <v>5</v>
      </c>
      <c r="H20" s="116"/>
      <c r="I20" s="116">
        <v>90</v>
      </c>
      <c r="J20" s="117" t="s">
        <v>51</v>
      </c>
      <c r="K20" s="117" t="s">
        <v>52</v>
      </c>
      <c r="L20" s="117" t="s">
        <v>51</v>
      </c>
      <c r="M20" s="117" t="s">
        <v>51</v>
      </c>
      <c r="N20" s="118">
        <v>888</v>
      </c>
      <c r="O20" s="119">
        <v>40955</v>
      </c>
      <c r="P20" s="117">
        <v>3</v>
      </c>
      <c r="Q20" s="117">
        <v>3</v>
      </c>
      <c r="R20" s="117">
        <f t="shared" si="2"/>
        <v>6</v>
      </c>
      <c r="S20" s="118">
        <v>0</v>
      </c>
      <c r="T20" s="126">
        <v>0</v>
      </c>
      <c r="U20" s="120">
        <v>0</v>
      </c>
      <c r="V20" s="121"/>
      <c r="W20" s="122">
        <v>15566</v>
      </c>
      <c r="X20" s="123">
        <v>8409.98</v>
      </c>
      <c r="Y20" s="123">
        <v>4200</v>
      </c>
      <c r="Z20" s="116">
        <v>12</v>
      </c>
      <c r="AA20" s="124">
        <f t="shared" si="0"/>
        <v>0.49940665732855494</v>
      </c>
      <c r="AB20" s="123">
        <v>2181.6</v>
      </c>
      <c r="AC20" s="123">
        <v>935</v>
      </c>
    </row>
    <row r="21" spans="1:29" ht="21.75" customHeight="1">
      <c r="A21" s="110">
        <f t="shared" si="1"/>
        <v>11</v>
      </c>
      <c r="B21" s="165" t="s">
        <v>135</v>
      </c>
      <c r="C21" s="111" t="s">
        <v>136</v>
      </c>
      <c r="D21" s="112"/>
      <c r="E21" s="113" t="s">
        <v>48</v>
      </c>
      <c r="F21" s="114"/>
      <c r="G21" s="115">
        <v>5</v>
      </c>
      <c r="H21" s="116"/>
      <c r="I21" s="116">
        <v>80</v>
      </c>
      <c r="J21" s="117" t="s">
        <v>51</v>
      </c>
      <c r="K21" s="117" t="s">
        <v>52</v>
      </c>
      <c r="L21" s="117" t="s">
        <v>51</v>
      </c>
      <c r="M21" s="117" t="s">
        <v>51</v>
      </c>
      <c r="N21" s="118">
        <v>2309</v>
      </c>
      <c r="O21" s="119">
        <v>38490</v>
      </c>
      <c r="P21" s="117">
        <v>0</v>
      </c>
      <c r="Q21" s="117">
        <v>2</v>
      </c>
      <c r="R21" s="117">
        <f t="shared" si="2"/>
        <v>2</v>
      </c>
      <c r="S21" s="118">
        <v>2</v>
      </c>
      <c r="T21" s="126">
        <v>0</v>
      </c>
      <c r="U21" s="171">
        <v>0</v>
      </c>
      <c r="V21" s="172"/>
      <c r="W21" s="122">
        <v>14041</v>
      </c>
      <c r="X21" s="123">
        <v>8424.6</v>
      </c>
      <c r="Y21" s="123">
        <v>5328</v>
      </c>
      <c r="Z21" s="207">
        <v>12</v>
      </c>
      <c r="AA21" s="124">
        <f t="shared" si="0"/>
        <v>0.6324335873513283</v>
      </c>
      <c r="AB21" s="123">
        <v>2324.05</v>
      </c>
      <c r="AC21" s="123">
        <v>935</v>
      </c>
    </row>
    <row r="22" spans="1:29" ht="21.75" customHeight="1">
      <c r="A22" s="110">
        <f t="shared" si="1"/>
        <v>12</v>
      </c>
      <c r="B22" s="165" t="s">
        <v>84</v>
      </c>
      <c r="C22" s="111" t="s">
        <v>85</v>
      </c>
      <c r="D22" s="173"/>
      <c r="E22" s="174" t="s">
        <v>48</v>
      </c>
      <c r="F22" s="175"/>
      <c r="G22" s="115">
        <v>5</v>
      </c>
      <c r="H22" s="116"/>
      <c r="I22" s="116">
        <v>90</v>
      </c>
      <c r="J22" s="117" t="s">
        <v>51</v>
      </c>
      <c r="K22" s="117" t="s">
        <v>52</v>
      </c>
      <c r="L22" s="117" t="s">
        <v>51</v>
      </c>
      <c r="M22" s="117" t="s">
        <v>51</v>
      </c>
      <c r="N22" s="118">
        <v>524</v>
      </c>
      <c r="O22" s="119">
        <v>38377</v>
      </c>
      <c r="P22" s="117">
        <v>0</v>
      </c>
      <c r="Q22" s="117">
        <v>2</v>
      </c>
      <c r="R22" s="117">
        <f t="shared" si="2"/>
        <v>2</v>
      </c>
      <c r="S22" s="118">
        <v>2</v>
      </c>
      <c r="T22" s="126">
        <v>1</v>
      </c>
      <c r="U22" s="125">
        <v>0</v>
      </c>
      <c r="V22" s="21"/>
      <c r="W22" s="122">
        <v>14138</v>
      </c>
      <c r="X22" s="123">
        <v>8482.8</v>
      </c>
      <c r="Y22" s="123">
        <v>4200</v>
      </c>
      <c r="Z22" s="116">
        <v>12</v>
      </c>
      <c r="AA22" s="124">
        <f t="shared" si="0"/>
        <v>0.49511953600226344</v>
      </c>
      <c r="AB22" s="123">
        <v>2164.13</v>
      </c>
      <c r="AC22" s="123">
        <v>935</v>
      </c>
    </row>
    <row r="23" spans="1:29" ht="21.75" customHeight="1">
      <c r="A23" s="110">
        <f t="shared" si="1"/>
        <v>13</v>
      </c>
      <c r="B23" s="165" t="s">
        <v>53</v>
      </c>
      <c r="C23" s="111" t="s">
        <v>54</v>
      </c>
      <c r="D23" s="112"/>
      <c r="E23" s="113" t="s">
        <v>48</v>
      </c>
      <c r="F23" s="114"/>
      <c r="G23" s="115">
        <v>5</v>
      </c>
      <c r="H23" s="116"/>
      <c r="I23" s="116">
        <v>80</v>
      </c>
      <c r="J23" s="117" t="s">
        <v>51</v>
      </c>
      <c r="K23" s="117" t="s">
        <v>52</v>
      </c>
      <c r="L23" s="117" t="s">
        <v>51</v>
      </c>
      <c r="M23" s="117" t="s">
        <v>51</v>
      </c>
      <c r="N23" s="118">
        <v>1092</v>
      </c>
      <c r="O23" s="119">
        <v>39149</v>
      </c>
      <c r="P23" s="117">
        <v>1</v>
      </c>
      <c r="Q23" s="117">
        <v>2</v>
      </c>
      <c r="R23" s="117">
        <f t="shared" si="2"/>
        <v>3</v>
      </c>
      <c r="S23" s="118">
        <v>0</v>
      </c>
      <c r="T23" s="126">
        <v>0</v>
      </c>
      <c r="U23" s="125">
        <v>0</v>
      </c>
      <c r="V23" s="21"/>
      <c r="W23" s="122">
        <v>14718</v>
      </c>
      <c r="X23" s="123">
        <v>8520.93</v>
      </c>
      <c r="Y23" s="123">
        <v>4200</v>
      </c>
      <c r="Z23" s="116">
        <v>12</v>
      </c>
      <c r="AA23" s="124">
        <f t="shared" si="0"/>
        <v>0.4929039435836229</v>
      </c>
      <c r="AB23" s="123">
        <v>2154.98</v>
      </c>
      <c r="AC23" s="123">
        <v>935</v>
      </c>
    </row>
    <row r="24" spans="1:29" ht="21.75" customHeight="1">
      <c r="A24" s="110">
        <f t="shared" si="1"/>
        <v>14</v>
      </c>
      <c r="B24" s="165" t="s">
        <v>65</v>
      </c>
      <c r="C24" s="111" t="s">
        <v>114</v>
      </c>
      <c r="D24" s="112"/>
      <c r="E24" s="113" t="s">
        <v>48</v>
      </c>
      <c r="F24" s="114"/>
      <c r="G24" s="115">
        <v>3</v>
      </c>
      <c r="H24" s="116"/>
      <c r="I24" s="116">
        <v>80</v>
      </c>
      <c r="J24" s="117" t="s">
        <v>51</v>
      </c>
      <c r="K24" s="117" t="s">
        <v>52</v>
      </c>
      <c r="L24" s="117" t="s">
        <v>51</v>
      </c>
      <c r="M24" s="117" t="s">
        <v>51</v>
      </c>
      <c r="N24" s="118">
        <v>1133</v>
      </c>
      <c r="O24" s="119">
        <v>38834</v>
      </c>
      <c r="P24" s="117">
        <v>0</v>
      </c>
      <c r="Q24" s="117">
        <v>2</v>
      </c>
      <c r="R24" s="117">
        <f t="shared" si="2"/>
        <v>2</v>
      </c>
      <c r="S24" s="118">
        <v>1</v>
      </c>
      <c r="T24" s="126">
        <v>0</v>
      </c>
      <c r="U24" s="125">
        <v>0</v>
      </c>
      <c r="V24" s="21"/>
      <c r="W24" s="122">
        <v>14558</v>
      </c>
      <c r="X24" s="123">
        <v>8734.8</v>
      </c>
      <c r="Y24" s="123">
        <v>3240</v>
      </c>
      <c r="Z24" s="116">
        <v>12</v>
      </c>
      <c r="AA24" s="124">
        <f t="shared" si="0"/>
        <v>0.37093007281219953</v>
      </c>
      <c r="AB24" s="123">
        <v>1143.65</v>
      </c>
      <c r="AC24" s="123">
        <v>935</v>
      </c>
    </row>
    <row r="25" spans="1:29" ht="21.75" customHeight="1">
      <c r="A25" s="110">
        <f t="shared" si="1"/>
        <v>15</v>
      </c>
      <c r="B25" s="165" t="s">
        <v>71</v>
      </c>
      <c r="C25" s="111" t="s">
        <v>155</v>
      </c>
      <c r="D25" s="112"/>
      <c r="E25" s="113" t="s">
        <v>48</v>
      </c>
      <c r="F25" s="114"/>
      <c r="G25" s="115">
        <v>3</v>
      </c>
      <c r="H25" s="116"/>
      <c r="I25" s="116">
        <v>80</v>
      </c>
      <c r="J25" s="117" t="s">
        <v>51</v>
      </c>
      <c r="K25" s="117" t="s">
        <v>52</v>
      </c>
      <c r="L25" s="117" t="s">
        <v>51</v>
      </c>
      <c r="M25" s="117" t="s">
        <v>51</v>
      </c>
      <c r="N25" s="118">
        <v>1150</v>
      </c>
      <c r="O25" s="119">
        <v>40609</v>
      </c>
      <c r="P25" s="117">
        <v>1</v>
      </c>
      <c r="Q25" s="117">
        <v>2</v>
      </c>
      <c r="R25" s="117">
        <f t="shared" si="2"/>
        <v>3</v>
      </c>
      <c r="S25" s="118">
        <v>0</v>
      </c>
      <c r="T25" s="126">
        <v>0</v>
      </c>
      <c r="U25" s="125">
        <v>0</v>
      </c>
      <c r="V25" s="21"/>
      <c r="W25" s="122">
        <v>15645</v>
      </c>
      <c r="X25" s="123">
        <v>9077.13</v>
      </c>
      <c r="Y25" s="123">
        <v>4200</v>
      </c>
      <c r="Z25" s="116">
        <v>12</v>
      </c>
      <c r="AA25" s="124">
        <f t="shared" si="0"/>
        <v>0.46270131638524514</v>
      </c>
      <c r="AB25" s="123">
        <v>2021.49</v>
      </c>
      <c r="AC25" s="123">
        <v>935</v>
      </c>
    </row>
    <row r="26" spans="1:29" ht="21.75" customHeight="1">
      <c r="A26" s="110">
        <f t="shared" si="1"/>
        <v>16</v>
      </c>
      <c r="B26" s="165" t="s">
        <v>145</v>
      </c>
      <c r="C26" s="111" t="s">
        <v>146</v>
      </c>
      <c r="D26" s="112"/>
      <c r="E26" s="113" t="s">
        <v>48</v>
      </c>
      <c r="F26" s="114"/>
      <c r="G26" s="115">
        <v>4</v>
      </c>
      <c r="H26" s="116"/>
      <c r="I26" s="116">
        <v>90</v>
      </c>
      <c r="J26" s="117" t="s">
        <v>51</v>
      </c>
      <c r="K26" s="117" t="s">
        <v>52</v>
      </c>
      <c r="L26" s="117" t="s">
        <v>51</v>
      </c>
      <c r="M26" s="117" t="s">
        <v>51</v>
      </c>
      <c r="N26" s="118">
        <v>4671</v>
      </c>
      <c r="O26" s="119">
        <v>39416</v>
      </c>
      <c r="P26" s="117">
        <v>0</v>
      </c>
      <c r="Q26" s="117">
        <v>3</v>
      </c>
      <c r="R26" s="117">
        <v>3</v>
      </c>
      <c r="S26" s="118">
        <v>0</v>
      </c>
      <c r="T26" s="126">
        <v>0</v>
      </c>
      <c r="U26" s="125">
        <v>0</v>
      </c>
      <c r="V26" s="21"/>
      <c r="W26" s="122">
        <v>15331</v>
      </c>
      <c r="X26" s="123">
        <v>9198.6</v>
      </c>
      <c r="Y26" s="123">
        <v>3600</v>
      </c>
      <c r="Z26" s="116">
        <v>12</v>
      </c>
      <c r="AA26" s="124">
        <f t="shared" si="0"/>
        <v>0.39136390320266123</v>
      </c>
      <c r="AB26" s="123">
        <v>1392.34</v>
      </c>
      <c r="AC26" s="123">
        <v>935</v>
      </c>
    </row>
    <row r="27" spans="1:29" ht="21.75" customHeight="1">
      <c r="A27" s="110">
        <f t="shared" si="1"/>
        <v>17</v>
      </c>
      <c r="B27" s="165" t="s">
        <v>131</v>
      </c>
      <c r="C27" s="111" t="s">
        <v>132</v>
      </c>
      <c r="D27" s="112"/>
      <c r="E27" s="113" t="s">
        <v>48</v>
      </c>
      <c r="F27" s="114"/>
      <c r="G27" s="115">
        <v>4</v>
      </c>
      <c r="H27" s="116"/>
      <c r="I27" s="116">
        <v>90</v>
      </c>
      <c r="J27" s="117" t="s">
        <v>51</v>
      </c>
      <c r="K27" s="117" t="s">
        <v>52</v>
      </c>
      <c r="L27" s="117" t="s">
        <v>51</v>
      </c>
      <c r="M27" s="117" t="s">
        <v>51</v>
      </c>
      <c r="N27" s="118"/>
      <c r="O27" s="119">
        <v>40934</v>
      </c>
      <c r="P27" s="117">
        <v>2</v>
      </c>
      <c r="Q27" s="117">
        <v>2</v>
      </c>
      <c r="R27" s="117">
        <f>SUM(P27+Q27)</f>
        <v>4</v>
      </c>
      <c r="S27" s="118">
        <v>0</v>
      </c>
      <c r="T27" s="126">
        <v>0</v>
      </c>
      <c r="U27" s="125">
        <v>0</v>
      </c>
      <c r="V27" s="21"/>
      <c r="W27" s="122">
        <v>16454</v>
      </c>
      <c r="X27" s="123">
        <v>9252.65</v>
      </c>
      <c r="Y27" s="123">
        <v>5400</v>
      </c>
      <c r="Z27" s="116">
        <v>12</v>
      </c>
      <c r="AA27" s="124">
        <f t="shared" si="0"/>
        <v>0.5836165855187433</v>
      </c>
      <c r="AB27" s="123">
        <v>2324.05</v>
      </c>
      <c r="AC27" s="123">
        <v>935</v>
      </c>
    </row>
    <row r="28" spans="1:29" ht="21.75" customHeight="1">
      <c r="A28" s="110">
        <f t="shared" si="1"/>
        <v>18</v>
      </c>
      <c r="B28" s="165" t="s">
        <v>106</v>
      </c>
      <c r="C28" s="111" t="s">
        <v>107</v>
      </c>
      <c r="D28" s="112"/>
      <c r="E28" s="113" t="s">
        <v>48</v>
      </c>
      <c r="F28" s="114"/>
      <c r="G28" s="115">
        <v>2</v>
      </c>
      <c r="H28" s="116"/>
      <c r="I28" s="116">
        <v>60</v>
      </c>
      <c r="J28" s="117" t="s">
        <v>51</v>
      </c>
      <c r="K28" s="117" t="s">
        <v>52</v>
      </c>
      <c r="L28" s="117" t="s">
        <v>51</v>
      </c>
      <c r="M28" s="117" t="s">
        <v>51</v>
      </c>
      <c r="N28" s="118">
        <v>638</v>
      </c>
      <c r="O28" s="119">
        <v>40942</v>
      </c>
      <c r="P28" s="117">
        <v>0</v>
      </c>
      <c r="Q28" s="117">
        <v>1</v>
      </c>
      <c r="R28" s="117">
        <v>1</v>
      </c>
      <c r="S28" s="118">
        <v>1</v>
      </c>
      <c r="T28" s="126">
        <v>0</v>
      </c>
      <c r="U28" s="125">
        <v>0</v>
      </c>
      <c r="V28" s="21"/>
      <c r="W28" s="122">
        <v>15570</v>
      </c>
      <c r="X28" s="123">
        <v>9342</v>
      </c>
      <c r="Y28" s="123">
        <v>3600</v>
      </c>
      <c r="Z28" s="116">
        <v>12</v>
      </c>
      <c r="AA28" s="124">
        <f t="shared" si="0"/>
        <v>0.3853564547206166</v>
      </c>
      <c r="AB28" s="123">
        <v>1357.92</v>
      </c>
      <c r="AC28" s="123">
        <v>935</v>
      </c>
    </row>
    <row r="29" spans="1:29" ht="21.75" customHeight="1">
      <c r="A29" s="110">
        <f t="shared" si="1"/>
        <v>19</v>
      </c>
      <c r="B29" s="165" t="s">
        <v>61</v>
      </c>
      <c r="C29" s="111" t="s">
        <v>62</v>
      </c>
      <c r="D29" s="112"/>
      <c r="E29" s="113" t="s">
        <v>48</v>
      </c>
      <c r="F29" s="114"/>
      <c r="G29" s="115">
        <v>3</v>
      </c>
      <c r="H29" s="116"/>
      <c r="I29" s="116">
        <v>80</v>
      </c>
      <c r="J29" s="117" t="s">
        <v>51</v>
      </c>
      <c r="K29" s="117" t="s">
        <v>52</v>
      </c>
      <c r="L29" s="117" t="s">
        <v>51</v>
      </c>
      <c r="M29" s="117" t="s">
        <v>51</v>
      </c>
      <c r="N29" s="118">
        <v>4821</v>
      </c>
      <c r="O29" s="119">
        <v>38350</v>
      </c>
      <c r="P29" s="117">
        <v>2</v>
      </c>
      <c r="Q29" s="117">
        <v>2</v>
      </c>
      <c r="R29" s="117">
        <f aca="true" t="shared" si="3" ref="R29:R41">SUM(P29+Q29)</f>
        <v>4</v>
      </c>
      <c r="S29" s="118">
        <v>0</v>
      </c>
      <c r="T29" s="126">
        <v>2</v>
      </c>
      <c r="U29" s="125">
        <v>0</v>
      </c>
      <c r="V29" s="127"/>
      <c r="W29" s="122">
        <v>16688</v>
      </c>
      <c r="X29" s="123">
        <v>9393.05</v>
      </c>
      <c r="Y29" s="123">
        <v>3960</v>
      </c>
      <c r="Z29" s="116">
        <v>12</v>
      </c>
      <c r="AA29" s="124">
        <f t="shared" si="0"/>
        <v>0.42158830198923675</v>
      </c>
      <c r="AB29" s="123">
        <v>1705.67</v>
      </c>
      <c r="AC29" s="123">
        <v>935</v>
      </c>
    </row>
    <row r="30" spans="1:29" ht="21.75" customHeight="1">
      <c r="A30" s="110">
        <f t="shared" si="1"/>
        <v>20</v>
      </c>
      <c r="B30" s="165" t="s">
        <v>137</v>
      </c>
      <c r="C30" s="111" t="s">
        <v>138</v>
      </c>
      <c r="D30" s="112"/>
      <c r="E30" s="113" t="s">
        <v>48</v>
      </c>
      <c r="F30" s="114"/>
      <c r="G30" s="115">
        <v>3</v>
      </c>
      <c r="H30" s="116"/>
      <c r="I30" s="116">
        <v>90</v>
      </c>
      <c r="J30" s="117" t="s">
        <v>51</v>
      </c>
      <c r="K30" s="117" t="s">
        <v>52</v>
      </c>
      <c r="L30" s="117" t="s">
        <v>51</v>
      </c>
      <c r="M30" s="117" t="s">
        <v>51</v>
      </c>
      <c r="N30" s="118">
        <v>2330</v>
      </c>
      <c r="O30" s="119">
        <v>38862</v>
      </c>
      <c r="P30" s="117">
        <v>2</v>
      </c>
      <c r="Q30" s="117">
        <v>3</v>
      </c>
      <c r="R30" s="117">
        <f t="shared" si="3"/>
        <v>5</v>
      </c>
      <c r="S30" s="118">
        <v>0</v>
      </c>
      <c r="T30" s="126">
        <v>0</v>
      </c>
      <c r="U30" s="125">
        <v>0</v>
      </c>
      <c r="V30" s="21"/>
      <c r="W30" s="178">
        <v>16766</v>
      </c>
      <c r="X30" s="123">
        <v>9439.85</v>
      </c>
      <c r="Y30" s="123">
        <v>4200</v>
      </c>
      <c r="Z30" s="116">
        <v>12</v>
      </c>
      <c r="AA30" s="124">
        <f t="shared" si="0"/>
        <v>0.44492232397760556</v>
      </c>
      <c r="AB30" s="123">
        <v>1934.44</v>
      </c>
      <c r="AC30" s="123">
        <v>935</v>
      </c>
    </row>
    <row r="31" spans="1:29" ht="21.75" customHeight="1">
      <c r="A31" s="110">
        <f t="shared" si="1"/>
        <v>21</v>
      </c>
      <c r="B31" s="165" t="s">
        <v>55</v>
      </c>
      <c r="C31" s="111" t="s">
        <v>56</v>
      </c>
      <c r="D31" s="112"/>
      <c r="E31" s="113" t="s">
        <v>48</v>
      </c>
      <c r="F31" s="114"/>
      <c r="G31" s="115">
        <v>3</v>
      </c>
      <c r="H31" s="116"/>
      <c r="I31" s="116">
        <v>85</v>
      </c>
      <c r="J31" s="117" t="s">
        <v>51</v>
      </c>
      <c r="K31" s="117" t="s">
        <v>52</v>
      </c>
      <c r="L31" s="117" t="s">
        <v>51</v>
      </c>
      <c r="M31" s="117" t="s">
        <v>51</v>
      </c>
      <c r="N31" s="118">
        <v>2481</v>
      </c>
      <c r="O31" s="119">
        <v>40337</v>
      </c>
      <c r="P31" s="117">
        <v>0</v>
      </c>
      <c r="Q31" s="117">
        <v>2</v>
      </c>
      <c r="R31" s="117">
        <f t="shared" si="3"/>
        <v>2</v>
      </c>
      <c r="S31" s="118">
        <v>0</v>
      </c>
      <c r="T31" s="126">
        <v>0</v>
      </c>
      <c r="U31" s="125">
        <v>0</v>
      </c>
      <c r="V31" s="21"/>
      <c r="W31" s="122">
        <v>15934</v>
      </c>
      <c r="X31" s="123">
        <v>9560.4</v>
      </c>
      <c r="Y31" s="123">
        <v>3600</v>
      </c>
      <c r="Z31" s="116">
        <v>12</v>
      </c>
      <c r="AA31" s="124">
        <f t="shared" si="0"/>
        <v>0.37655328228944396</v>
      </c>
      <c r="AB31" s="123">
        <v>1305.5</v>
      </c>
      <c r="AC31" s="123">
        <v>935</v>
      </c>
    </row>
    <row r="32" spans="1:29" ht="21.75" customHeight="1">
      <c r="A32" s="110">
        <f t="shared" si="1"/>
        <v>22</v>
      </c>
      <c r="B32" s="165" t="s">
        <v>80</v>
      </c>
      <c r="C32" s="111" t="s">
        <v>81</v>
      </c>
      <c r="D32" s="112"/>
      <c r="E32" s="113" t="s">
        <v>48</v>
      </c>
      <c r="F32" s="114"/>
      <c r="G32" s="115">
        <v>4</v>
      </c>
      <c r="H32" s="116"/>
      <c r="I32" s="116">
        <v>80</v>
      </c>
      <c r="J32" s="117" t="s">
        <v>51</v>
      </c>
      <c r="K32" s="117" t="s">
        <v>52</v>
      </c>
      <c r="L32" s="117" t="s">
        <v>51</v>
      </c>
      <c r="M32" s="117" t="s">
        <v>51</v>
      </c>
      <c r="N32" s="118">
        <v>3528</v>
      </c>
      <c r="O32" s="119">
        <v>38261</v>
      </c>
      <c r="P32" s="117">
        <v>3</v>
      </c>
      <c r="Q32" s="117">
        <v>2</v>
      </c>
      <c r="R32" s="117">
        <f t="shared" si="3"/>
        <v>5</v>
      </c>
      <c r="S32" s="118">
        <v>0</v>
      </c>
      <c r="T32" s="126">
        <v>0</v>
      </c>
      <c r="U32" s="125">
        <v>0</v>
      </c>
      <c r="V32" s="127"/>
      <c r="W32" s="122">
        <v>17540</v>
      </c>
      <c r="X32" s="123">
        <v>9594.38</v>
      </c>
      <c r="Y32" s="123">
        <v>3360</v>
      </c>
      <c r="Z32" s="116">
        <v>12</v>
      </c>
      <c r="AA32" s="124">
        <f t="shared" si="0"/>
        <v>0.35020501585303065</v>
      </c>
      <c r="AB32" s="123">
        <v>1057.35</v>
      </c>
      <c r="AC32" s="123">
        <v>935</v>
      </c>
    </row>
    <row r="33" spans="1:29" ht="21.75" customHeight="1">
      <c r="A33" s="110">
        <f t="shared" si="1"/>
        <v>23</v>
      </c>
      <c r="B33" s="165" t="s">
        <v>69</v>
      </c>
      <c r="C33" s="111" t="s">
        <v>70</v>
      </c>
      <c r="D33" s="112"/>
      <c r="E33" s="113" t="s">
        <v>48</v>
      </c>
      <c r="F33" s="114"/>
      <c r="G33" s="115">
        <v>3</v>
      </c>
      <c r="H33" s="116"/>
      <c r="I33" s="116">
        <v>80</v>
      </c>
      <c r="J33" s="117" t="s">
        <v>51</v>
      </c>
      <c r="K33" s="117" t="s">
        <v>52</v>
      </c>
      <c r="L33" s="117" t="s">
        <v>51</v>
      </c>
      <c r="M33" s="117" t="s">
        <v>51</v>
      </c>
      <c r="N33" s="118">
        <v>2830</v>
      </c>
      <c r="O33" s="119">
        <v>38176</v>
      </c>
      <c r="P33" s="117">
        <v>1</v>
      </c>
      <c r="Q33" s="117">
        <v>2</v>
      </c>
      <c r="R33" s="117">
        <f t="shared" si="3"/>
        <v>3</v>
      </c>
      <c r="S33" s="118">
        <v>0</v>
      </c>
      <c r="T33" s="126">
        <v>0</v>
      </c>
      <c r="U33" s="125">
        <v>0</v>
      </c>
      <c r="V33" s="127"/>
      <c r="W33" s="122">
        <v>16648</v>
      </c>
      <c r="X33" s="123">
        <v>9678.93</v>
      </c>
      <c r="Y33" s="123">
        <v>3000</v>
      </c>
      <c r="Z33" s="116">
        <v>12</v>
      </c>
      <c r="AA33" s="124">
        <f t="shared" si="0"/>
        <v>0.30995161655265613</v>
      </c>
      <c r="AB33" s="123">
        <v>677.06</v>
      </c>
      <c r="AC33" s="123">
        <v>677.06</v>
      </c>
    </row>
    <row r="34" spans="1:29" ht="21.75" customHeight="1">
      <c r="A34" s="110">
        <f t="shared" si="1"/>
        <v>24</v>
      </c>
      <c r="B34" s="165" t="s">
        <v>59</v>
      </c>
      <c r="C34" s="111" t="s">
        <v>60</v>
      </c>
      <c r="D34" s="112"/>
      <c r="E34" s="113" t="s">
        <v>48</v>
      </c>
      <c r="F34" s="114"/>
      <c r="G34" s="115">
        <v>4</v>
      </c>
      <c r="H34" s="116"/>
      <c r="I34" s="116">
        <v>70</v>
      </c>
      <c r="J34" s="117" t="s">
        <v>51</v>
      </c>
      <c r="K34" s="117" t="s">
        <v>52</v>
      </c>
      <c r="L34" s="117" t="s">
        <v>51</v>
      </c>
      <c r="M34" s="117" t="s">
        <v>51</v>
      </c>
      <c r="N34" s="118">
        <v>3176</v>
      </c>
      <c r="O34" s="119">
        <v>39651</v>
      </c>
      <c r="P34" s="117">
        <v>2</v>
      </c>
      <c r="Q34" s="117">
        <v>2</v>
      </c>
      <c r="R34" s="117">
        <f t="shared" si="3"/>
        <v>4</v>
      </c>
      <c r="S34" s="118">
        <v>0</v>
      </c>
      <c r="T34" s="126">
        <v>0</v>
      </c>
      <c r="U34" s="125">
        <v>0</v>
      </c>
      <c r="V34" s="127"/>
      <c r="W34" s="122">
        <v>17545</v>
      </c>
      <c r="X34" s="123">
        <v>9907.25</v>
      </c>
      <c r="Y34" s="123">
        <v>4320</v>
      </c>
      <c r="Z34" s="116">
        <v>12</v>
      </c>
      <c r="AA34" s="124">
        <f t="shared" si="0"/>
        <v>0.4360443109843801</v>
      </c>
      <c r="AB34" s="123">
        <v>1942.26</v>
      </c>
      <c r="AC34" s="123">
        <v>935</v>
      </c>
    </row>
    <row r="35" spans="1:29" ht="21.75" customHeight="1">
      <c r="A35" s="110">
        <f t="shared" si="1"/>
        <v>25</v>
      </c>
      <c r="B35" s="165" t="s">
        <v>104</v>
      </c>
      <c r="C35" s="111" t="s">
        <v>105</v>
      </c>
      <c r="D35" s="112"/>
      <c r="E35" s="113" t="s">
        <v>48</v>
      </c>
      <c r="F35" s="114"/>
      <c r="G35" s="115">
        <v>3</v>
      </c>
      <c r="H35" s="116"/>
      <c r="I35" s="116">
        <v>65</v>
      </c>
      <c r="J35" s="117" t="s">
        <v>51</v>
      </c>
      <c r="K35" s="117" t="s">
        <v>52</v>
      </c>
      <c r="L35" s="117" t="s">
        <v>51</v>
      </c>
      <c r="M35" s="117" t="s">
        <v>51</v>
      </c>
      <c r="N35" s="118">
        <v>2058</v>
      </c>
      <c r="O35" s="119">
        <v>40668</v>
      </c>
      <c r="P35" s="117">
        <v>2</v>
      </c>
      <c r="Q35" s="117">
        <v>2</v>
      </c>
      <c r="R35" s="117">
        <f t="shared" si="3"/>
        <v>4</v>
      </c>
      <c r="S35" s="118">
        <v>0</v>
      </c>
      <c r="T35" s="126">
        <v>0</v>
      </c>
      <c r="U35" s="125">
        <v>0</v>
      </c>
      <c r="V35" s="21"/>
      <c r="W35" s="122">
        <v>17682</v>
      </c>
      <c r="X35" s="123">
        <v>9989.45</v>
      </c>
      <c r="Y35" s="123">
        <v>4320</v>
      </c>
      <c r="Z35" s="116">
        <v>12</v>
      </c>
      <c r="AA35" s="124">
        <f t="shared" si="0"/>
        <v>0.43245624133460797</v>
      </c>
      <c r="AB35" s="123">
        <v>1922.53</v>
      </c>
      <c r="AC35" s="123">
        <v>935</v>
      </c>
    </row>
    <row r="36" spans="1:29" ht="21.75" customHeight="1">
      <c r="A36" s="110">
        <f t="shared" si="1"/>
        <v>26</v>
      </c>
      <c r="B36" s="165" t="s">
        <v>143</v>
      </c>
      <c r="C36" s="111" t="s">
        <v>144</v>
      </c>
      <c r="D36" s="112"/>
      <c r="E36" s="113" t="s">
        <v>48</v>
      </c>
      <c r="F36" s="114"/>
      <c r="G36" s="115">
        <v>4</v>
      </c>
      <c r="H36" s="116"/>
      <c r="I36" s="116">
        <v>90</v>
      </c>
      <c r="J36" s="117" t="s">
        <v>51</v>
      </c>
      <c r="K36" s="117" t="s">
        <v>52</v>
      </c>
      <c r="L36" s="117" t="s">
        <v>51</v>
      </c>
      <c r="M36" s="117" t="s">
        <v>51</v>
      </c>
      <c r="N36" s="118">
        <v>254</v>
      </c>
      <c r="O36" s="119">
        <v>41291</v>
      </c>
      <c r="P36" s="117">
        <v>3</v>
      </c>
      <c r="Q36" s="117">
        <v>2</v>
      </c>
      <c r="R36" s="117">
        <f t="shared" si="3"/>
        <v>5</v>
      </c>
      <c r="S36" s="118">
        <v>0</v>
      </c>
      <c r="T36" s="126">
        <v>0</v>
      </c>
      <c r="U36" s="125">
        <v>0</v>
      </c>
      <c r="V36" s="21"/>
      <c r="W36" s="122">
        <v>18260</v>
      </c>
      <c r="X36" s="123">
        <v>10026.38</v>
      </c>
      <c r="Y36" s="123">
        <v>4800</v>
      </c>
      <c r="Z36" s="116">
        <v>12</v>
      </c>
      <c r="AA36" s="124">
        <f t="shared" si="0"/>
        <v>0.47873709155248456</v>
      </c>
      <c r="AB36" s="123">
        <v>2324.05</v>
      </c>
      <c r="AC36" s="123">
        <v>935</v>
      </c>
    </row>
    <row r="37" spans="1:29" ht="21.75" customHeight="1">
      <c r="A37" s="110">
        <f t="shared" si="1"/>
        <v>27</v>
      </c>
      <c r="B37" s="165" t="s">
        <v>120</v>
      </c>
      <c r="C37" s="111" t="s">
        <v>121</v>
      </c>
      <c r="D37" s="112"/>
      <c r="E37" s="113" t="s">
        <v>48</v>
      </c>
      <c r="F37" s="114"/>
      <c r="G37" s="115">
        <v>4</v>
      </c>
      <c r="H37" s="116"/>
      <c r="I37" s="116">
        <v>90</v>
      </c>
      <c r="J37" s="117" t="s">
        <v>51</v>
      </c>
      <c r="K37" s="117" t="s">
        <v>52</v>
      </c>
      <c r="L37" s="117" t="s">
        <v>51</v>
      </c>
      <c r="M37" s="117" t="s">
        <v>51</v>
      </c>
      <c r="N37" s="118">
        <v>1936</v>
      </c>
      <c r="O37" s="119">
        <v>41383</v>
      </c>
      <c r="P37" s="117">
        <v>1</v>
      </c>
      <c r="Q37" s="117">
        <v>2</v>
      </c>
      <c r="R37" s="117">
        <f t="shared" si="3"/>
        <v>3</v>
      </c>
      <c r="S37" s="118">
        <v>0</v>
      </c>
      <c r="T37" s="126">
        <v>0</v>
      </c>
      <c r="U37" s="125">
        <v>0</v>
      </c>
      <c r="V37" s="21"/>
      <c r="W37" s="122">
        <v>17357</v>
      </c>
      <c r="X37" s="123">
        <v>10104.33</v>
      </c>
      <c r="Y37" s="123">
        <v>6000</v>
      </c>
      <c r="Z37" s="116">
        <v>9</v>
      </c>
      <c r="AA37" s="124">
        <f t="shared" si="0"/>
        <v>0.593804834165155</v>
      </c>
      <c r="AB37" s="123">
        <v>2324.05</v>
      </c>
      <c r="AC37" s="123">
        <v>675</v>
      </c>
    </row>
    <row r="38" spans="1:29" ht="21.75" customHeight="1">
      <c r="A38" s="110">
        <f t="shared" si="1"/>
        <v>28</v>
      </c>
      <c r="B38" s="165" t="s">
        <v>72</v>
      </c>
      <c r="C38" s="111" t="s">
        <v>96</v>
      </c>
      <c r="D38" s="112"/>
      <c r="E38" s="113" t="s">
        <v>48</v>
      </c>
      <c r="F38" s="114"/>
      <c r="G38" s="115">
        <v>4</v>
      </c>
      <c r="H38" s="116"/>
      <c r="I38" s="116">
        <v>90</v>
      </c>
      <c r="J38" s="117" t="s">
        <v>51</v>
      </c>
      <c r="K38" s="117" t="s">
        <v>52</v>
      </c>
      <c r="L38" s="117" t="s">
        <v>51</v>
      </c>
      <c r="M38" s="117" t="s">
        <v>51</v>
      </c>
      <c r="N38" s="118">
        <v>5690</v>
      </c>
      <c r="O38" s="119">
        <v>40773</v>
      </c>
      <c r="P38" s="117">
        <v>0</v>
      </c>
      <c r="Q38" s="117">
        <v>2</v>
      </c>
      <c r="R38" s="117">
        <f t="shared" si="3"/>
        <v>2</v>
      </c>
      <c r="S38" s="118">
        <v>2</v>
      </c>
      <c r="T38" s="126">
        <v>0</v>
      </c>
      <c r="U38" s="125">
        <v>0</v>
      </c>
      <c r="V38" s="127"/>
      <c r="W38" s="122">
        <v>17013</v>
      </c>
      <c r="X38" s="123">
        <v>10207.8</v>
      </c>
      <c r="Y38" s="123">
        <v>3720</v>
      </c>
      <c r="Z38" s="116">
        <v>12</v>
      </c>
      <c r="AA38" s="124">
        <f t="shared" si="0"/>
        <v>0.3644272027273262</v>
      </c>
      <c r="AB38" s="123">
        <v>1270.13</v>
      </c>
      <c r="AC38" s="123">
        <v>935</v>
      </c>
    </row>
    <row r="39" spans="1:30" s="4" customFormat="1" ht="21.75" customHeight="1">
      <c r="A39" s="110">
        <f t="shared" si="1"/>
        <v>29</v>
      </c>
      <c r="B39" s="165" t="s">
        <v>151</v>
      </c>
      <c r="C39" s="111" t="s">
        <v>152</v>
      </c>
      <c r="D39" s="112"/>
      <c r="E39" s="113" t="s">
        <v>48</v>
      </c>
      <c r="F39" s="114"/>
      <c r="G39" s="115">
        <v>3</v>
      </c>
      <c r="H39" s="116"/>
      <c r="I39" s="116">
        <v>80</v>
      </c>
      <c r="J39" s="117" t="s">
        <v>51</v>
      </c>
      <c r="K39" s="117" t="s">
        <v>52</v>
      </c>
      <c r="L39" s="117" t="s">
        <v>51</v>
      </c>
      <c r="M39" s="117" t="s">
        <v>51</v>
      </c>
      <c r="N39" s="118">
        <v>4675</v>
      </c>
      <c r="O39" s="119">
        <v>40858</v>
      </c>
      <c r="P39" s="117">
        <v>2</v>
      </c>
      <c r="Q39" s="117">
        <v>2</v>
      </c>
      <c r="R39" s="117">
        <f t="shared" si="3"/>
        <v>4</v>
      </c>
      <c r="S39" s="118">
        <v>0</v>
      </c>
      <c r="T39" s="126">
        <v>0</v>
      </c>
      <c r="U39" s="125">
        <v>0</v>
      </c>
      <c r="V39" s="21"/>
      <c r="W39" s="122">
        <v>18286.06</v>
      </c>
      <c r="X39" s="123">
        <v>10351.89</v>
      </c>
      <c r="Y39" s="123">
        <v>4800</v>
      </c>
      <c r="Z39" s="116">
        <v>12</v>
      </c>
      <c r="AA39" s="124">
        <f t="shared" si="0"/>
        <v>0.46368344331325007</v>
      </c>
      <c r="AB39" s="123">
        <v>2315.55</v>
      </c>
      <c r="AC39" s="123">
        <v>935</v>
      </c>
      <c r="AD39" s="9"/>
    </row>
    <row r="40" spans="1:30" s="4" customFormat="1" ht="21.75" customHeight="1">
      <c r="A40" s="110">
        <f t="shared" si="1"/>
        <v>30</v>
      </c>
      <c r="B40" s="165" t="s">
        <v>141</v>
      </c>
      <c r="C40" s="111" t="s">
        <v>142</v>
      </c>
      <c r="D40" s="112"/>
      <c r="E40" s="113" t="s">
        <v>48</v>
      </c>
      <c r="F40" s="114"/>
      <c r="G40" s="115">
        <v>4</v>
      </c>
      <c r="H40" s="116"/>
      <c r="I40" s="116">
        <v>80</v>
      </c>
      <c r="J40" s="117" t="s">
        <v>51</v>
      </c>
      <c r="K40" s="117" t="s">
        <v>52</v>
      </c>
      <c r="L40" s="117" t="s">
        <v>51</v>
      </c>
      <c r="M40" s="117" t="s">
        <v>51</v>
      </c>
      <c r="N40" s="118">
        <v>3073</v>
      </c>
      <c r="O40" s="119">
        <v>41452</v>
      </c>
      <c r="P40" s="117">
        <v>1</v>
      </c>
      <c r="Q40" s="117">
        <v>2</v>
      </c>
      <c r="R40" s="117">
        <f t="shared" si="3"/>
        <v>3</v>
      </c>
      <c r="S40" s="118">
        <v>0</v>
      </c>
      <c r="T40" s="126">
        <v>0</v>
      </c>
      <c r="U40" s="125">
        <v>0</v>
      </c>
      <c r="V40" s="21"/>
      <c r="W40" s="122">
        <v>17774</v>
      </c>
      <c r="X40" s="123">
        <v>10354.53</v>
      </c>
      <c r="Y40" s="123">
        <v>5040</v>
      </c>
      <c r="Z40" s="116">
        <v>7</v>
      </c>
      <c r="AA40" s="124">
        <f t="shared" si="0"/>
        <v>0.48674348328702505</v>
      </c>
      <c r="AB40" s="123">
        <v>1490.36</v>
      </c>
      <c r="AC40" s="123">
        <v>545.42</v>
      </c>
      <c r="AD40" s="9"/>
    </row>
    <row r="41" spans="1:30" s="4" customFormat="1" ht="21.75" customHeight="1">
      <c r="A41" s="110">
        <f t="shared" si="1"/>
        <v>31</v>
      </c>
      <c r="B41" s="165" t="s">
        <v>82</v>
      </c>
      <c r="C41" s="111" t="s">
        <v>83</v>
      </c>
      <c r="D41" s="112"/>
      <c r="E41" s="113" t="s">
        <v>48</v>
      </c>
      <c r="F41" s="114"/>
      <c r="G41" s="115">
        <v>4</v>
      </c>
      <c r="H41" s="116"/>
      <c r="I41" s="116">
        <v>80</v>
      </c>
      <c r="J41" s="117" t="s">
        <v>51</v>
      </c>
      <c r="K41" s="117" t="s">
        <v>52</v>
      </c>
      <c r="L41" s="117" t="s">
        <v>51</v>
      </c>
      <c r="M41" s="117" t="s">
        <v>51</v>
      </c>
      <c r="N41" s="118">
        <v>3790</v>
      </c>
      <c r="O41" s="119">
        <v>36392</v>
      </c>
      <c r="P41" s="117">
        <v>0</v>
      </c>
      <c r="Q41" s="117">
        <v>2</v>
      </c>
      <c r="R41" s="117">
        <f t="shared" si="3"/>
        <v>2</v>
      </c>
      <c r="S41" s="118">
        <v>2</v>
      </c>
      <c r="T41" s="126">
        <v>1</v>
      </c>
      <c r="U41" s="125">
        <v>0</v>
      </c>
      <c r="V41" s="21"/>
      <c r="W41" s="122">
        <v>17310</v>
      </c>
      <c r="X41" s="123">
        <v>10386</v>
      </c>
      <c r="Y41" s="123">
        <v>3600</v>
      </c>
      <c r="Z41" s="116">
        <v>12</v>
      </c>
      <c r="AA41" s="124">
        <f t="shared" si="0"/>
        <v>0.3466204506065858</v>
      </c>
      <c r="AB41" s="123">
        <v>1107.36</v>
      </c>
      <c r="AC41" s="123">
        <v>935</v>
      </c>
      <c r="AD41" s="9"/>
    </row>
    <row r="42" spans="1:30" s="4" customFormat="1" ht="21.75" customHeight="1">
      <c r="A42" s="110">
        <f t="shared" si="1"/>
        <v>32</v>
      </c>
      <c r="B42" s="165" t="s">
        <v>147</v>
      </c>
      <c r="C42" s="111" t="s">
        <v>148</v>
      </c>
      <c r="D42" s="112"/>
      <c r="E42" s="113" t="s">
        <v>48</v>
      </c>
      <c r="F42" s="114"/>
      <c r="G42" s="115">
        <v>4</v>
      </c>
      <c r="H42" s="116"/>
      <c r="I42" s="116">
        <v>70</v>
      </c>
      <c r="J42" s="117" t="s">
        <v>51</v>
      </c>
      <c r="K42" s="117" t="s">
        <v>52</v>
      </c>
      <c r="L42" s="117" t="s">
        <v>51</v>
      </c>
      <c r="M42" s="117" t="s">
        <v>51</v>
      </c>
      <c r="N42" s="118">
        <v>3651</v>
      </c>
      <c r="O42" s="119">
        <v>41491</v>
      </c>
      <c r="P42" s="117">
        <v>3</v>
      </c>
      <c r="Q42" s="117">
        <v>2</v>
      </c>
      <c r="R42" s="117">
        <v>5</v>
      </c>
      <c r="S42" s="118">
        <v>0</v>
      </c>
      <c r="T42" s="126">
        <v>0</v>
      </c>
      <c r="U42" s="125">
        <v>0</v>
      </c>
      <c r="V42" s="21"/>
      <c r="W42" s="122">
        <v>19024</v>
      </c>
      <c r="X42" s="123">
        <v>10480.42</v>
      </c>
      <c r="Y42" s="123">
        <v>3600</v>
      </c>
      <c r="Z42" s="116">
        <v>12</v>
      </c>
      <c r="AA42" s="124">
        <f t="shared" si="0"/>
        <v>0.343497684253112</v>
      </c>
      <c r="AB42" s="123">
        <v>1084.7</v>
      </c>
      <c r="AC42" s="123">
        <v>935</v>
      </c>
      <c r="AD42" s="9"/>
    </row>
    <row r="43" spans="1:30" s="4" customFormat="1" ht="21.75" customHeight="1">
      <c r="A43" s="110">
        <f t="shared" si="1"/>
        <v>33</v>
      </c>
      <c r="B43" s="165" t="s">
        <v>79</v>
      </c>
      <c r="C43" s="111" t="s">
        <v>128</v>
      </c>
      <c r="D43" s="112"/>
      <c r="E43" s="113" t="s">
        <v>48</v>
      </c>
      <c r="F43" s="114"/>
      <c r="G43" s="115">
        <v>3</v>
      </c>
      <c r="H43" s="116"/>
      <c r="I43" s="116">
        <v>78</v>
      </c>
      <c r="J43" s="117" t="s">
        <v>51</v>
      </c>
      <c r="K43" s="117" t="s">
        <v>52</v>
      </c>
      <c r="L43" s="117" t="s">
        <v>51</v>
      </c>
      <c r="M43" s="117" t="s">
        <v>51</v>
      </c>
      <c r="N43" s="118">
        <v>4853</v>
      </c>
      <c r="O43" s="119">
        <v>38352</v>
      </c>
      <c r="P43" s="117">
        <v>2</v>
      </c>
      <c r="Q43" s="117">
        <v>2</v>
      </c>
      <c r="R43" s="117">
        <f aca="true" t="shared" si="4" ref="R43:R59">SUM(P43+Q43)</f>
        <v>4</v>
      </c>
      <c r="S43" s="118">
        <v>0</v>
      </c>
      <c r="T43" s="126">
        <v>0</v>
      </c>
      <c r="U43" s="125">
        <v>0</v>
      </c>
      <c r="V43" s="21"/>
      <c r="W43" s="122">
        <v>18695</v>
      </c>
      <c r="X43" s="123">
        <v>10597.25</v>
      </c>
      <c r="Y43" s="123">
        <v>3600</v>
      </c>
      <c r="Z43" s="116">
        <v>12</v>
      </c>
      <c r="AA43" s="124">
        <f aca="true" t="shared" si="5" ref="AA43:AA59">SUM(Y43/X43)</f>
        <v>0.3397107740215622</v>
      </c>
      <c r="AB43" s="123">
        <v>1056.66</v>
      </c>
      <c r="AC43" s="123">
        <v>935</v>
      </c>
      <c r="AD43" s="9"/>
    </row>
    <row r="44" spans="1:29" ht="21.75" customHeight="1">
      <c r="A44" s="110">
        <f t="shared" si="1"/>
        <v>34</v>
      </c>
      <c r="B44" s="165" t="s">
        <v>77</v>
      </c>
      <c r="C44" s="111" t="s">
        <v>78</v>
      </c>
      <c r="D44" s="173"/>
      <c r="E44" s="174" t="s">
        <v>48</v>
      </c>
      <c r="F44" s="175"/>
      <c r="G44" s="115">
        <v>4</v>
      </c>
      <c r="H44" s="116"/>
      <c r="I44" s="116">
        <v>85</v>
      </c>
      <c r="J44" s="117" t="s">
        <v>51</v>
      </c>
      <c r="K44" s="117" t="s">
        <v>52</v>
      </c>
      <c r="L44" s="117" t="s">
        <v>51</v>
      </c>
      <c r="M44" s="117" t="s">
        <v>51</v>
      </c>
      <c r="N44" s="118">
        <v>111</v>
      </c>
      <c r="O44" s="119">
        <v>39457</v>
      </c>
      <c r="P44" s="117">
        <v>1</v>
      </c>
      <c r="Q44" s="117">
        <v>2</v>
      </c>
      <c r="R44" s="117">
        <f t="shared" si="4"/>
        <v>3</v>
      </c>
      <c r="S44" s="118">
        <v>0</v>
      </c>
      <c r="T44" s="126">
        <v>0</v>
      </c>
      <c r="U44" s="125">
        <v>0</v>
      </c>
      <c r="V44" s="21"/>
      <c r="W44" s="122">
        <v>18187</v>
      </c>
      <c r="X44" s="123">
        <v>10602.33</v>
      </c>
      <c r="Y44" s="123">
        <v>3761.28</v>
      </c>
      <c r="Z44" s="120">
        <v>12</v>
      </c>
      <c r="AA44" s="124">
        <f t="shared" si="5"/>
        <v>0.35475975563861906</v>
      </c>
      <c r="AB44" s="139">
        <v>1216.72</v>
      </c>
      <c r="AC44" s="123">
        <v>935</v>
      </c>
    </row>
    <row r="45" spans="1:30" s="4" customFormat="1" ht="21.75" customHeight="1">
      <c r="A45" s="110">
        <f t="shared" si="1"/>
        <v>35</v>
      </c>
      <c r="B45" s="165" t="s">
        <v>124</v>
      </c>
      <c r="C45" s="111" t="s">
        <v>125</v>
      </c>
      <c r="D45" s="112"/>
      <c r="E45" s="113" t="s">
        <v>48</v>
      </c>
      <c r="F45" s="114"/>
      <c r="G45" s="115">
        <v>5</v>
      </c>
      <c r="H45" s="116"/>
      <c r="I45" s="116">
        <v>80</v>
      </c>
      <c r="J45" s="117" t="s">
        <v>51</v>
      </c>
      <c r="K45" s="117" t="s">
        <v>52</v>
      </c>
      <c r="L45" s="117" t="s">
        <v>51</v>
      </c>
      <c r="M45" s="117" t="s">
        <v>51</v>
      </c>
      <c r="N45" s="118">
        <v>3391</v>
      </c>
      <c r="O45" s="119">
        <v>40756</v>
      </c>
      <c r="P45" s="117">
        <v>1</v>
      </c>
      <c r="Q45" s="117">
        <v>2</v>
      </c>
      <c r="R45" s="117">
        <f t="shared" si="4"/>
        <v>3</v>
      </c>
      <c r="S45" s="118">
        <v>0</v>
      </c>
      <c r="T45" s="126">
        <v>0</v>
      </c>
      <c r="U45" s="125">
        <v>0</v>
      </c>
      <c r="V45" s="21"/>
      <c r="W45" s="122">
        <v>18896</v>
      </c>
      <c r="X45" s="123">
        <v>11027.73</v>
      </c>
      <c r="Y45" s="123">
        <v>5400</v>
      </c>
      <c r="Z45" s="116">
        <v>12</v>
      </c>
      <c r="AA45" s="124">
        <f t="shared" si="5"/>
        <v>0.48967466559300965</v>
      </c>
      <c r="AB45" s="123">
        <v>2324.06</v>
      </c>
      <c r="AC45" s="123">
        <v>935</v>
      </c>
      <c r="AD45" s="9"/>
    </row>
    <row r="46" spans="1:30" s="4" customFormat="1" ht="21.75" customHeight="1">
      <c r="A46" s="110">
        <f t="shared" si="1"/>
        <v>36</v>
      </c>
      <c r="B46" s="194" t="s">
        <v>67</v>
      </c>
      <c r="C46" s="182" t="s">
        <v>68</v>
      </c>
      <c r="D46" s="112"/>
      <c r="E46" s="113" t="s">
        <v>48</v>
      </c>
      <c r="F46" s="114"/>
      <c r="G46" s="183">
        <v>5</v>
      </c>
      <c r="H46" s="184"/>
      <c r="I46" s="184">
        <v>95</v>
      </c>
      <c r="J46" s="133" t="s">
        <v>51</v>
      </c>
      <c r="K46" s="133" t="s">
        <v>52</v>
      </c>
      <c r="L46" s="133" t="s">
        <v>51</v>
      </c>
      <c r="M46" s="133" t="s">
        <v>51</v>
      </c>
      <c r="N46" s="185">
        <v>4771</v>
      </c>
      <c r="O46" s="186">
        <v>38672</v>
      </c>
      <c r="P46" s="133">
        <v>0</v>
      </c>
      <c r="Q46" s="133">
        <v>2</v>
      </c>
      <c r="R46" s="133">
        <f t="shared" si="4"/>
        <v>2</v>
      </c>
      <c r="S46" s="185">
        <v>2</v>
      </c>
      <c r="T46" s="187">
        <v>0</v>
      </c>
      <c r="U46" s="176">
        <v>0</v>
      </c>
      <c r="V46" s="177"/>
      <c r="W46" s="188">
        <v>18471</v>
      </c>
      <c r="X46" s="138">
        <v>11082.6</v>
      </c>
      <c r="Y46" s="123">
        <v>3912</v>
      </c>
      <c r="Z46" s="184">
        <v>12</v>
      </c>
      <c r="AA46" s="124">
        <f t="shared" si="5"/>
        <v>0.3529857614639164</v>
      </c>
      <c r="AB46" s="123">
        <v>1252.18</v>
      </c>
      <c r="AC46" s="123">
        <v>935</v>
      </c>
      <c r="AD46" s="9"/>
    </row>
    <row r="47" spans="1:30" s="4" customFormat="1" ht="21.75" customHeight="1">
      <c r="A47" s="110">
        <f t="shared" si="1"/>
        <v>37</v>
      </c>
      <c r="B47" s="166" t="s">
        <v>86</v>
      </c>
      <c r="C47" s="132" t="s">
        <v>87</v>
      </c>
      <c r="D47" s="141"/>
      <c r="E47" s="142" t="s">
        <v>48</v>
      </c>
      <c r="F47" s="191"/>
      <c r="G47" s="134">
        <v>4</v>
      </c>
      <c r="H47" s="135"/>
      <c r="I47" s="135">
        <v>85</v>
      </c>
      <c r="J47" s="134" t="s">
        <v>51</v>
      </c>
      <c r="K47" s="134" t="s">
        <v>52</v>
      </c>
      <c r="L47" s="134" t="s">
        <v>51</v>
      </c>
      <c r="M47" s="134" t="s">
        <v>51</v>
      </c>
      <c r="N47" s="136">
        <v>838</v>
      </c>
      <c r="O47" s="137">
        <v>38461</v>
      </c>
      <c r="P47" s="134">
        <v>2</v>
      </c>
      <c r="Q47" s="134">
        <v>2</v>
      </c>
      <c r="R47" s="134">
        <f t="shared" si="4"/>
        <v>4</v>
      </c>
      <c r="S47" s="136">
        <v>0</v>
      </c>
      <c r="T47" s="136">
        <v>0</v>
      </c>
      <c r="U47" s="140">
        <v>0</v>
      </c>
      <c r="V47" s="205"/>
      <c r="W47" s="139">
        <v>19885</v>
      </c>
      <c r="X47" s="139">
        <v>11311.25</v>
      </c>
      <c r="Y47" s="189">
        <v>4332</v>
      </c>
      <c r="Z47" s="193">
        <v>12</v>
      </c>
      <c r="AA47" s="192">
        <f t="shared" si="5"/>
        <v>0.38298154492209086</v>
      </c>
      <c r="AB47" s="123">
        <v>1617.3</v>
      </c>
      <c r="AC47" s="123">
        <v>935</v>
      </c>
      <c r="AD47" s="9"/>
    </row>
    <row r="48" spans="1:30" s="4" customFormat="1" ht="21.75" customHeight="1">
      <c r="A48" s="110">
        <f t="shared" si="1"/>
        <v>38</v>
      </c>
      <c r="B48" s="166" t="s">
        <v>92</v>
      </c>
      <c r="C48" s="128" t="s">
        <v>117</v>
      </c>
      <c r="D48" s="141"/>
      <c r="E48" s="142" t="s">
        <v>48</v>
      </c>
      <c r="F48" s="142"/>
      <c r="G48" s="134">
        <v>4</v>
      </c>
      <c r="H48" s="9"/>
      <c r="I48" s="195">
        <v>90</v>
      </c>
      <c r="J48" s="129" t="s">
        <v>52</v>
      </c>
      <c r="K48" s="134" t="s">
        <v>52</v>
      </c>
      <c r="L48" s="134" t="s">
        <v>51</v>
      </c>
      <c r="M48" s="129" t="s">
        <v>51</v>
      </c>
      <c r="N48" s="136">
        <v>2469</v>
      </c>
      <c r="O48" s="196">
        <v>39603</v>
      </c>
      <c r="P48" s="129">
        <v>0</v>
      </c>
      <c r="Q48" s="134">
        <v>2</v>
      </c>
      <c r="R48" s="197">
        <f t="shared" si="4"/>
        <v>2</v>
      </c>
      <c r="S48" s="130">
        <v>1</v>
      </c>
      <c r="T48" s="136">
        <v>0</v>
      </c>
      <c r="U48" s="140">
        <v>0</v>
      </c>
      <c r="V48" s="206"/>
      <c r="W48" s="139">
        <v>19213.87</v>
      </c>
      <c r="X48" s="139">
        <v>11528.33</v>
      </c>
      <c r="Y48" s="189">
        <v>4320</v>
      </c>
      <c r="Z48" s="193">
        <v>12</v>
      </c>
      <c r="AA48" s="192">
        <f t="shared" si="5"/>
        <v>0.37472903707648897</v>
      </c>
      <c r="AB48" s="138">
        <v>1553.2</v>
      </c>
      <c r="AC48" s="123">
        <v>935</v>
      </c>
      <c r="AD48" s="9"/>
    </row>
    <row r="49" spans="1:30" s="4" customFormat="1" ht="21.75" customHeight="1">
      <c r="A49" s="110">
        <f t="shared" si="1"/>
        <v>39</v>
      </c>
      <c r="B49" s="166" t="s">
        <v>110</v>
      </c>
      <c r="C49" s="132" t="s">
        <v>111</v>
      </c>
      <c r="D49" s="141"/>
      <c r="E49" s="142" t="s">
        <v>48</v>
      </c>
      <c r="F49" s="142"/>
      <c r="G49" s="134">
        <v>3</v>
      </c>
      <c r="H49" s="9"/>
      <c r="I49" s="195">
        <v>80</v>
      </c>
      <c r="J49" s="134" t="s">
        <v>51</v>
      </c>
      <c r="K49" s="134" t="s">
        <v>52</v>
      </c>
      <c r="L49" s="134" t="s">
        <v>51</v>
      </c>
      <c r="M49" s="134" t="s">
        <v>51</v>
      </c>
      <c r="N49" s="136">
        <v>3621</v>
      </c>
      <c r="O49" s="196">
        <v>41108</v>
      </c>
      <c r="P49" s="134">
        <v>0</v>
      </c>
      <c r="Q49" s="134">
        <v>2</v>
      </c>
      <c r="R49" s="198">
        <f t="shared" si="4"/>
        <v>2</v>
      </c>
      <c r="S49" s="136">
        <v>0</v>
      </c>
      <c r="T49" s="136">
        <v>0</v>
      </c>
      <c r="U49" s="140">
        <v>0</v>
      </c>
      <c r="V49" s="143"/>
      <c r="W49" s="139">
        <v>19260</v>
      </c>
      <c r="X49" s="139">
        <v>11556</v>
      </c>
      <c r="Y49" s="189">
        <v>4320</v>
      </c>
      <c r="Z49" s="193">
        <v>12</v>
      </c>
      <c r="AA49" s="192">
        <f t="shared" si="5"/>
        <v>0.37383177570093457</v>
      </c>
      <c r="AB49" s="139">
        <v>1546.56</v>
      </c>
      <c r="AC49" s="123">
        <v>935</v>
      </c>
      <c r="AD49" s="9"/>
    </row>
    <row r="50" spans="1:30" s="4" customFormat="1" ht="21.75" customHeight="1">
      <c r="A50" s="110">
        <f t="shared" si="1"/>
        <v>40</v>
      </c>
      <c r="B50" s="166" t="s">
        <v>90</v>
      </c>
      <c r="C50" s="132" t="s">
        <v>91</v>
      </c>
      <c r="D50" s="141"/>
      <c r="E50" s="142" t="s">
        <v>48</v>
      </c>
      <c r="F50" s="142"/>
      <c r="G50" s="134">
        <v>4</v>
      </c>
      <c r="H50" s="135"/>
      <c r="I50" s="135">
        <v>90</v>
      </c>
      <c r="J50" s="134" t="s">
        <v>51</v>
      </c>
      <c r="K50" s="134" t="s">
        <v>52</v>
      </c>
      <c r="L50" s="134" t="s">
        <v>51</v>
      </c>
      <c r="M50" s="134" t="s">
        <v>51</v>
      </c>
      <c r="N50" s="136">
        <v>3393</v>
      </c>
      <c r="O50" s="137">
        <v>38562</v>
      </c>
      <c r="P50" s="134">
        <v>0</v>
      </c>
      <c r="Q50" s="134">
        <v>2</v>
      </c>
      <c r="R50" s="117">
        <f t="shared" si="4"/>
        <v>2</v>
      </c>
      <c r="S50" s="136">
        <v>2</v>
      </c>
      <c r="T50" s="136">
        <v>1</v>
      </c>
      <c r="U50" s="140">
        <v>0</v>
      </c>
      <c r="V50" s="143"/>
      <c r="W50" s="139">
        <v>19271</v>
      </c>
      <c r="X50" s="139">
        <v>11562.6</v>
      </c>
      <c r="Y50" s="189">
        <v>3600</v>
      </c>
      <c r="Z50" s="135">
        <v>12</v>
      </c>
      <c r="AA50" s="190">
        <f t="shared" si="5"/>
        <v>0.3113486586061958</v>
      </c>
      <c r="AB50" s="139">
        <v>824.98</v>
      </c>
      <c r="AC50" s="123">
        <v>824.98</v>
      </c>
      <c r="AD50" s="9"/>
    </row>
    <row r="51" spans="1:29" ht="21.75" customHeight="1">
      <c r="A51" s="110">
        <f t="shared" si="1"/>
        <v>41</v>
      </c>
      <c r="B51" s="179" t="s">
        <v>63</v>
      </c>
      <c r="C51" s="180" t="s">
        <v>64</v>
      </c>
      <c r="D51" s="112"/>
      <c r="E51" s="113" t="s">
        <v>48</v>
      </c>
      <c r="F51" s="114"/>
      <c r="G51" s="181">
        <v>4</v>
      </c>
      <c r="H51" s="118"/>
      <c r="I51" s="116">
        <v>90</v>
      </c>
      <c r="J51" s="118" t="s">
        <v>51</v>
      </c>
      <c r="K51" s="110" t="s">
        <v>52</v>
      </c>
      <c r="L51" s="118" t="s">
        <v>51</v>
      </c>
      <c r="M51" s="118" t="s">
        <v>51</v>
      </c>
      <c r="N51" s="118">
        <v>202</v>
      </c>
      <c r="O51" s="119">
        <v>38734</v>
      </c>
      <c r="P51" s="118">
        <v>2</v>
      </c>
      <c r="Q51" s="118">
        <v>2</v>
      </c>
      <c r="R51" s="117">
        <f t="shared" si="4"/>
        <v>4</v>
      </c>
      <c r="S51" s="118">
        <v>0</v>
      </c>
      <c r="T51" s="126">
        <v>1</v>
      </c>
      <c r="U51" s="203">
        <v>0</v>
      </c>
      <c r="V51" s="204"/>
      <c r="W51" s="122">
        <v>20366</v>
      </c>
      <c r="X51" s="123">
        <v>11599.85</v>
      </c>
      <c r="Y51" s="123">
        <v>3600</v>
      </c>
      <c r="Z51" s="116">
        <v>12</v>
      </c>
      <c r="AA51" s="124">
        <f t="shared" si="5"/>
        <v>0.3103488407177679</v>
      </c>
      <c r="AB51" s="208">
        <v>816.04</v>
      </c>
      <c r="AC51" s="123">
        <v>816.04</v>
      </c>
    </row>
    <row r="52" spans="1:29" ht="21.75" customHeight="1">
      <c r="A52" s="110">
        <f t="shared" si="1"/>
        <v>42</v>
      </c>
      <c r="B52" s="165" t="s">
        <v>88</v>
      </c>
      <c r="C52" s="111" t="s">
        <v>89</v>
      </c>
      <c r="D52" s="112"/>
      <c r="E52" s="113" t="s">
        <v>48</v>
      </c>
      <c r="F52" s="114"/>
      <c r="G52" s="115">
        <v>5</v>
      </c>
      <c r="H52" s="116"/>
      <c r="I52" s="116">
        <v>95</v>
      </c>
      <c r="J52" s="117" t="s">
        <v>51</v>
      </c>
      <c r="K52" s="117" t="s">
        <v>52</v>
      </c>
      <c r="L52" s="117" t="s">
        <v>51</v>
      </c>
      <c r="M52" s="117" t="s">
        <v>51</v>
      </c>
      <c r="N52" s="118">
        <v>814</v>
      </c>
      <c r="O52" s="119">
        <v>40589</v>
      </c>
      <c r="P52" s="117">
        <v>0</v>
      </c>
      <c r="Q52" s="117">
        <v>2</v>
      </c>
      <c r="R52" s="117">
        <f t="shared" si="4"/>
        <v>2</v>
      </c>
      <c r="S52" s="118">
        <v>1</v>
      </c>
      <c r="T52" s="126">
        <v>1</v>
      </c>
      <c r="U52" s="120">
        <v>0</v>
      </c>
      <c r="V52" s="121"/>
      <c r="W52" s="122">
        <v>19341</v>
      </c>
      <c r="X52" s="123">
        <v>11604.6</v>
      </c>
      <c r="Y52" s="123">
        <v>6000</v>
      </c>
      <c r="Z52" s="116">
        <v>12</v>
      </c>
      <c r="AA52" s="124">
        <f t="shared" si="5"/>
        <v>0.5170363476552402</v>
      </c>
      <c r="AB52" s="208">
        <v>2324.06</v>
      </c>
      <c r="AC52" s="123">
        <v>935</v>
      </c>
    </row>
    <row r="53" spans="1:29" ht="21.75" customHeight="1">
      <c r="A53" s="110">
        <f t="shared" si="1"/>
        <v>43</v>
      </c>
      <c r="B53" s="165" t="s">
        <v>102</v>
      </c>
      <c r="C53" s="111" t="s">
        <v>103</v>
      </c>
      <c r="D53" s="112"/>
      <c r="E53" s="113" t="s">
        <v>48</v>
      </c>
      <c r="F53" s="114"/>
      <c r="G53" s="115">
        <v>4</v>
      </c>
      <c r="H53" s="116"/>
      <c r="I53" s="116">
        <v>90</v>
      </c>
      <c r="J53" s="117" t="s">
        <v>51</v>
      </c>
      <c r="K53" s="117" t="s">
        <v>52</v>
      </c>
      <c r="L53" s="117" t="s">
        <v>51</v>
      </c>
      <c r="M53" s="117" t="s">
        <v>51</v>
      </c>
      <c r="N53" s="118">
        <v>2016</v>
      </c>
      <c r="O53" s="119">
        <v>39212</v>
      </c>
      <c r="P53" s="117">
        <v>1</v>
      </c>
      <c r="Q53" s="117">
        <v>2</v>
      </c>
      <c r="R53" s="117">
        <f t="shared" si="4"/>
        <v>3</v>
      </c>
      <c r="S53" s="118">
        <v>0</v>
      </c>
      <c r="T53" s="126">
        <v>0</v>
      </c>
      <c r="U53" s="120">
        <v>0</v>
      </c>
      <c r="V53" s="121"/>
      <c r="W53" s="122">
        <v>20401</v>
      </c>
      <c r="X53" s="123">
        <v>11930.73</v>
      </c>
      <c r="Y53" s="123">
        <v>4200</v>
      </c>
      <c r="Z53" s="116">
        <v>12</v>
      </c>
      <c r="AA53" s="124">
        <f t="shared" si="5"/>
        <v>0.35203210532800594</v>
      </c>
      <c r="AB53" s="208">
        <v>1336.62</v>
      </c>
      <c r="AC53" s="123">
        <v>935</v>
      </c>
    </row>
    <row r="54" spans="1:29" ht="21.75" customHeight="1">
      <c r="A54" s="110">
        <f t="shared" si="1"/>
        <v>44</v>
      </c>
      <c r="B54" s="165" t="s">
        <v>73</v>
      </c>
      <c r="C54" s="111" t="s">
        <v>74</v>
      </c>
      <c r="D54" s="112"/>
      <c r="E54" s="113" t="s">
        <v>48</v>
      </c>
      <c r="F54" s="114"/>
      <c r="G54" s="115">
        <v>4</v>
      </c>
      <c r="H54" s="116"/>
      <c r="I54" s="116">
        <v>90</v>
      </c>
      <c r="J54" s="117" t="s">
        <v>51</v>
      </c>
      <c r="K54" s="117" t="s">
        <v>52</v>
      </c>
      <c r="L54" s="117" t="s">
        <v>51</v>
      </c>
      <c r="M54" s="117" t="s">
        <v>51</v>
      </c>
      <c r="N54" s="118">
        <v>2051</v>
      </c>
      <c r="O54" s="119">
        <v>38118</v>
      </c>
      <c r="P54" s="117">
        <v>0</v>
      </c>
      <c r="Q54" s="117">
        <v>2</v>
      </c>
      <c r="R54" s="117">
        <f t="shared" si="4"/>
        <v>2</v>
      </c>
      <c r="S54" s="118">
        <v>2</v>
      </c>
      <c r="T54" s="126">
        <v>0</v>
      </c>
      <c r="U54" s="125">
        <v>0</v>
      </c>
      <c r="V54" s="21"/>
      <c r="W54" s="122">
        <v>20228</v>
      </c>
      <c r="X54" s="123">
        <v>12136.8</v>
      </c>
      <c r="Y54" s="123">
        <v>4680</v>
      </c>
      <c r="Z54" s="116">
        <v>12</v>
      </c>
      <c r="AA54" s="124">
        <f t="shared" si="5"/>
        <v>0.3856041131105399</v>
      </c>
      <c r="AB54" s="208">
        <v>1767.17</v>
      </c>
      <c r="AC54" s="123">
        <v>935</v>
      </c>
    </row>
    <row r="55" spans="1:29" s="4" customFormat="1" ht="21.75" customHeight="1">
      <c r="A55" s="110">
        <f t="shared" si="1"/>
        <v>45</v>
      </c>
      <c r="B55" s="165" t="s">
        <v>98</v>
      </c>
      <c r="C55" s="111" t="s">
        <v>99</v>
      </c>
      <c r="D55" s="112"/>
      <c r="E55" s="113" t="s">
        <v>48</v>
      </c>
      <c r="F55" s="114"/>
      <c r="G55" s="115">
        <v>4</v>
      </c>
      <c r="H55" s="116"/>
      <c r="I55" s="116">
        <v>80</v>
      </c>
      <c r="J55" s="117" t="s">
        <v>51</v>
      </c>
      <c r="K55" s="117" t="s">
        <v>52</v>
      </c>
      <c r="L55" s="117" t="s">
        <v>51</v>
      </c>
      <c r="M55" s="117" t="s">
        <v>51</v>
      </c>
      <c r="N55" s="118">
        <v>2946</v>
      </c>
      <c r="O55" s="119">
        <v>38904</v>
      </c>
      <c r="P55" s="117">
        <v>0</v>
      </c>
      <c r="Q55" s="117">
        <v>2</v>
      </c>
      <c r="R55" s="117">
        <f t="shared" si="4"/>
        <v>2</v>
      </c>
      <c r="S55" s="118">
        <v>0</v>
      </c>
      <c r="T55" s="126">
        <v>0</v>
      </c>
      <c r="U55" s="125">
        <v>0</v>
      </c>
      <c r="V55" s="21"/>
      <c r="W55" s="122">
        <v>20618</v>
      </c>
      <c r="X55" s="123">
        <v>12370.8</v>
      </c>
      <c r="Y55" s="123">
        <v>5400</v>
      </c>
      <c r="Z55" s="116">
        <v>12</v>
      </c>
      <c r="AA55" s="124">
        <f t="shared" si="5"/>
        <v>0.4365117858182171</v>
      </c>
      <c r="AB55" s="208">
        <v>2324.06</v>
      </c>
      <c r="AC55" s="123">
        <v>935</v>
      </c>
    </row>
    <row r="56" spans="1:29" s="4" customFormat="1" ht="21.75" customHeight="1">
      <c r="A56" s="110">
        <f t="shared" si="1"/>
        <v>46</v>
      </c>
      <c r="B56" s="165" t="s">
        <v>97</v>
      </c>
      <c r="C56" s="111" t="s">
        <v>66</v>
      </c>
      <c r="D56" s="112"/>
      <c r="E56" s="113" t="s">
        <v>48</v>
      </c>
      <c r="F56" s="114"/>
      <c r="G56" s="115">
        <v>3</v>
      </c>
      <c r="H56" s="116"/>
      <c r="I56" s="116">
        <v>80</v>
      </c>
      <c r="J56" s="117" t="s">
        <v>51</v>
      </c>
      <c r="K56" s="117" t="s">
        <v>52</v>
      </c>
      <c r="L56" s="117" t="s">
        <v>51</v>
      </c>
      <c r="M56" s="117" t="s">
        <v>51</v>
      </c>
      <c r="N56" s="118">
        <v>2428</v>
      </c>
      <c r="O56" s="119">
        <v>38495</v>
      </c>
      <c r="P56" s="117">
        <v>3</v>
      </c>
      <c r="Q56" s="117">
        <v>2</v>
      </c>
      <c r="R56" s="117">
        <f t="shared" si="4"/>
        <v>5</v>
      </c>
      <c r="S56" s="118">
        <v>0</v>
      </c>
      <c r="T56" s="126">
        <v>0</v>
      </c>
      <c r="U56" s="125">
        <v>0</v>
      </c>
      <c r="V56" s="21"/>
      <c r="W56" s="178">
        <v>23045</v>
      </c>
      <c r="X56" s="123">
        <v>12897.38</v>
      </c>
      <c r="Y56" s="123">
        <v>3600</v>
      </c>
      <c r="Z56" s="116">
        <v>12</v>
      </c>
      <c r="AA56" s="124">
        <f t="shared" si="5"/>
        <v>0.2791264582419065</v>
      </c>
      <c r="AB56" s="208">
        <v>504.63</v>
      </c>
      <c r="AC56" s="123">
        <v>504.63</v>
      </c>
    </row>
    <row r="57" spans="1:29" s="4" customFormat="1" ht="21.75" customHeight="1">
      <c r="A57" s="110">
        <f t="shared" si="1"/>
        <v>47</v>
      </c>
      <c r="B57" s="165" t="s">
        <v>139</v>
      </c>
      <c r="C57" s="111" t="s">
        <v>140</v>
      </c>
      <c r="D57" s="112"/>
      <c r="E57" s="113" t="s">
        <v>48</v>
      </c>
      <c r="F57" s="114"/>
      <c r="G57" s="115">
        <v>3</v>
      </c>
      <c r="H57" s="116"/>
      <c r="I57" s="116">
        <v>80</v>
      </c>
      <c r="J57" s="117" t="s">
        <v>51</v>
      </c>
      <c r="K57" s="117" t="s">
        <v>52</v>
      </c>
      <c r="L57" s="117" t="s">
        <v>51</v>
      </c>
      <c r="M57" s="117" t="s">
        <v>51</v>
      </c>
      <c r="N57" s="118">
        <v>4706</v>
      </c>
      <c r="O57" s="119">
        <v>40128</v>
      </c>
      <c r="P57" s="117">
        <v>2</v>
      </c>
      <c r="Q57" s="117">
        <v>2</v>
      </c>
      <c r="R57" s="117">
        <f t="shared" si="4"/>
        <v>4</v>
      </c>
      <c r="S57" s="118">
        <v>0</v>
      </c>
      <c r="T57" s="126">
        <v>0</v>
      </c>
      <c r="U57" s="125">
        <v>0</v>
      </c>
      <c r="V57" s="21"/>
      <c r="W57" s="122">
        <v>23850</v>
      </c>
      <c r="X57" s="123">
        <v>13690.25</v>
      </c>
      <c r="Y57" s="123">
        <v>4800</v>
      </c>
      <c r="Z57" s="116">
        <v>12</v>
      </c>
      <c r="AA57" s="124">
        <f t="shared" si="5"/>
        <v>0.35061448841328685</v>
      </c>
      <c r="AB57" s="208">
        <v>1514.34</v>
      </c>
      <c r="AC57" s="123">
        <v>935</v>
      </c>
    </row>
    <row r="58" spans="1:29" ht="21.75" customHeight="1">
      <c r="A58" s="110">
        <f t="shared" si="1"/>
        <v>48</v>
      </c>
      <c r="B58" s="165" t="s">
        <v>133</v>
      </c>
      <c r="C58" s="111" t="s">
        <v>134</v>
      </c>
      <c r="D58" s="173"/>
      <c r="E58" s="174" t="s">
        <v>48</v>
      </c>
      <c r="F58" s="175"/>
      <c r="G58" s="115">
        <v>3</v>
      </c>
      <c r="H58" s="116"/>
      <c r="I58" s="116">
        <v>90</v>
      </c>
      <c r="J58" s="117" t="s">
        <v>51</v>
      </c>
      <c r="K58" s="117" t="s">
        <v>52</v>
      </c>
      <c r="L58" s="117" t="s">
        <v>51</v>
      </c>
      <c r="M58" s="117" t="s">
        <v>51</v>
      </c>
      <c r="N58" s="118">
        <v>3889</v>
      </c>
      <c r="O58" s="119">
        <v>40807</v>
      </c>
      <c r="P58" s="117">
        <v>3</v>
      </c>
      <c r="Q58" s="117">
        <v>2</v>
      </c>
      <c r="R58" s="117">
        <f t="shared" si="4"/>
        <v>5</v>
      </c>
      <c r="S58" s="118">
        <v>0</v>
      </c>
      <c r="T58" s="126">
        <v>1</v>
      </c>
      <c r="U58" s="120">
        <v>0</v>
      </c>
      <c r="V58" s="121"/>
      <c r="W58" s="122">
        <v>24463</v>
      </c>
      <c r="X58" s="123">
        <v>13748.18</v>
      </c>
      <c r="Y58" s="123">
        <v>3600</v>
      </c>
      <c r="Z58" s="116">
        <v>12</v>
      </c>
      <c r="AA58" s="124">
        <f t="shared" si="5"/>
        <v>0.2618528416124898</v>
      </c>
      <c r="AB58" s="209">
        <v>300.44</v>
      </c>
      <c r="AC58" s="123">
        <v>300.44</v>
      </c>
    </row>
    <row r="59" spans="1:29" s="4" customFormat="1" ht="21.75" customHeight="1">
      <c r="A59" s="110">
        <f t="shared" si="1"/>
        <v>49</v>
      </c>
      <c r="B59" s="165" t="s">
        <v>57</v>
      </c>
      <c r="C59" s="111" t="s">
        <v>58</v>
      </c>
      <c r="D59" s="200"/>
      <c r="E59" s="201" t="s">
        <v>48</v>
      </c>
      <c r="F59" s="202"/>
      <c r="G59" s="115">
        <v>4</v>
      </c>
      <c r="H59" s="116"/>
      <c r="I59" s="116">
        <v>65</v>
      </c>
      <c r="J59" s="117" t="s">
        <v>51</v>
      </c>
      <c r="K59" s="117" t="s">
        <v>52</v>
      </c>
      <c r="L59" s="117" t="s">
        <v>51</v>
      </c>
      <c r="M59" s="117" t="s">
        <v>51</v>
      </c>
      <c r="N59" s="118">
        <v>2450</v>
      </c>
      <c r="O59" s="119">
        <v>39239</v>
      </c>
      <c r="P59" s="117">
        <v>0</v>
      </c>
      <c r="Q59" s="117">
        <v>2</v>
      </c>
      <c r="R59" s="117">
        <f t="shared" si="4"/>
        <v>2</v>
      </c>
      <c r="S59" s="118">
        <v>0</v>
      </c>
      <c r="T59" s="126">
        <v>0</v>
      </c>
      <c r="U59" s="125">
        <v>0</v>
      </c>
      <c r="V59" s="21"/>
      <c r="W59" s="122">
        <v>23330</v>
      </c>
      <c r="X59" s="123">
        <v>13998</v>
      </c>
      <c r="Y59" s="123">
        <v>4200</v>
      </c>
      <c r="Z59" s="116">
        <v>12</v>
      </c>
      <c r="AA59" s="124">
        <f t="shared" si="5"/>
        <v>0.3000428632661809</v>
      </c>
      <c r="AB59" s="208">
        <v>840.48</v>
      </c>
      <c r="AC59" s="123">
        <v>840.48</v>
      </c>
    </row>
    <row r="60" ht="16.5" customHeight="1"/>
    <row r="61" ht="16.5" customHeight="1" thickBot="1"/>
    <row r="62" spans="26:29" ht="16.5" customHeight="1" thickBot="1">
      <c r="Z62" s="223" t="s">
        <v>156</v>
      </c>
      <c r="AA62" s="222"/>
      <c r="AB62" s="221">
        <f>SUM(AB11:AB59)</f>
        <v>76525.56999999999</v>
      </c>
      <c r="AC62" s="211">
        <f>SUM(AC11:AC59)</f>
        <v>42695.46000000001</v>
      </c>
    </row>
    <row r="63" ht="16.5" customHeight="1"/>
    <row r="64" spans="4:28" ht="16.5" customHeight="1">
      <c r="D64" s="212" t="s">
        <v>157</v>
      </c>
      <c r="G64" s="213"/>
      <c r="H64" s="129"/>
      <c r="I64" s="129"/>
      <c r="J64" s="129"/>
      <c r="K64" s="129"/>
      <c r="L64" s="129"/>
      <c r="M64" s="9"/>
      <c r="N64" s="9"/>
      <c r="O64" s="214"/>
      <c r="P64" s="215"/>
      <c r="S64" s="5"/>
      <c r="U64" s="210"/>
      <c r="X64" s="131"/>
      <c r="Y64" s="131"/>
      <c r="Z64" s="216"/>
      <c r="AA64" s="217"/>
      <c r="AB64" s="216"/>
    </row>
    <row r="65" spans="4:28" ht="16.5" customHeight="1">
      <c r="D65" s="218" t="s">
        <v>158</v>
      </c>
      <c r="E65" s="219"/>
      <c r="F65" s="219"/>
      <c r="G65" s="213"/>
      <c r="H65" s="129"/>
      <c r="I65" s="129"/>
      <c r="J65" s="129"/>
      <c r="K65" s="129"/>
      <c r="L65" s="129"/>
      <c r="M65" s="9"/>
      <c r="N65" s="9"/>
      <c r="O65" s="214"/>
      <c r="P65" s="215"/>
      <c r="S65" s="5"/>
      <c r="U65" s="210"/>
      <c r="X65" s="131"/>
      <c r="Y65" s="131"/>
      <c r="Z65" s="216"/>
      <c r="AA65" s="217"/>
      <c r="AB65" s="216"/>
    </row>
    <row r="66" spans="4:28" ht="15" customHeight="1">
      <c r="D66" s="219"/>
      <c r="E66" s="219"/>
      <c r="F66" s="219"/>
      <c r="G66" s="129"/>
      <c r="H66" s="9"/>
      <c r="I66" s="9"/>
      <c r="J66" s="129"/>
      <c r="K66" s="129"/>
      <c r="L66" s="129"/>
      <c r="M66" s="9"/>
      <c r="N66" s="130"/>
      <c r="O66" s="214"/>
      <c r="P66" s="129"/>
      <c r="Q66" s="129"/>
      <c r="R66" s="129"/>
      <c r="S66" s="130"/>
      <c r="T66" s="130"/>
      <c r="U66" s="9"/>
      <c r="V66" s="9"/>
      <c r="W66" s="220"/>
      <c r="X66" s="220"/>
      <c r="Y66" s="9"/>
      <c r="Z66" s="212" t="s">
        <v>159</v>
      </c>
      <c r="AA66" s="220"/>
      <c r="AB66" s="9"/>
    </row>
    <row r="67" spans="4:28" ht="15" customHeight="1">
      <c r="D67" s="219"/>
      <c r="E67" s="219"/>
      <c r="F67" s="219"/>
      <c r="G67" s="129"/>
      <c r="H67" s="9"/>
      <c r="I67" s="9"/>
      <c r="J67" s="129"/>
      <c r="K67" s="129"/>
      <c r="L67" s="129"/>
      <c r="M67" s="9"/>
      <c r="N67" s="130"/>
      <c r="O67" s="214"/>
      <c r="P67" s="129"/>
      <c r="Q67" s="129"/>
      <c r="R67" s="129"/>
      <c r="S67" s="130"/>
      <c r="T67" s="130"/>
      <c r="U67" s="9"/>
      <c r="V67" s="9"/>
      <c r="W67" s="220"/>
      <c r="X67" s="220"/>
      <c r="Y67" s="9"/>
      <c r="Z67" s="218" t="s">
        <v>160</v>
      </c>
      <c r="AA67" s="220"/>
      <c r="AB67" s="9"/>
    </row>
  </sheetData>
  <sheetProtection/>
  <printOptions/>
  <pageMargins left="0" right="0" top="0.5511811023622047" bottom="0.9055118110236221" header="0.5118110236220472" footer="0.5118110236220472"/>
  <pageSetup horizontalDpi="600" verticalDpi="600" orientation="landscape" pageOrder="overThenDown" paperSize="8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7109375" style="0" customWidth="1"/>
    <col min="2" max="2" width="23.140625" style="0" customWidth="1"/>
    <col min="3" max="3" width="23.8515625" style="0" customWidth="1"/>
    <col min="4" max="4" width="23.28125" style="0" customWidth="1"/>
    <col min="5" max="7" width="20.7109375" style="0" customWidth="1"/>
    <col min="8" max="8" width="26.8515625" style="0" customWidth="1"/>
    <col min="9" max="13" width="20.7109375" style="0" customWidth="1"/>
  </cols>
  <sheetData>
    <row r="1" ht="35.25" customHeight="1"/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Giampiero Gasbarro</dc:creator>
  <cp:keywords/>
  <dc:description/>
  <cp:lastModifiedBy>Giampiero</cp:lastModifiedBy>
  <cp:lastPrinted>2015-02-06T10:21:00Z</cp:lastPrinted>
  <dcterms:created xsi:type="dcterms:W3CDTF">2011-12-13T11:59:55Z</dcterms:created>
  <dcterms:modified xsi:type="dcterms:W3CDTF">2015-10-09T09:25:36Z</dcterms:modified>
  <cp:category/>
  <cp:version/>
  <cp:contentType/>
  <cp:contentStatus/>
</cp:coreProperties>
</file>